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page\2024\"/>
    </mc:Choice>
  </mc:AlternateContent>
  <xr:revisionPtr revIDLastSave="0" documentId="13_ncr:1_{B3D4DDD2-C1B1-4F45-AF83-EE1D31122244}" xr6:coauthVersionLast="47" xr6:coauthVersionMax="47" xr10:uidLastSave="{00000000-0000-0000-0000-000000000000}"/>
  <bookViews>
    <workbookView xWindow="1560" yWindow="1560" windowWidth="20370" windowHeight="13650" xr2:uid="{00000000-000D-0000-FFFF-FFFF00000000}"/>
  </bookViews>
  <sheets>
    <sheet name="PIF" sheetId="6" r:id="rId1"/>
    <sheet name="Application" sheetId="2" r:id="rId2"/>
  </sheets>
  <definedNames>
    <definedName name="_xlnm.Print_Area" localSheetId="0">PIF!$A$1:$I$72</definedName>
    <definedName name="Print_Area_MI" localSheetId="0">PIF!$A$3:$H$62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7" i="6" l="1"/>
  <c r="B1" i="2"/>
  <c r="I50" i="6"/>
  <c r="H50" i="6"/>
  <c r="F50" i="6"/>
  <c r="I22" i="6"/>
  <c r="H22" i="6"/>
  <c r="F22" i="6"/>
  <c r="G18" i="2"/>
  <c r="G19" i="2"/>
  <c r="G20" i="2"/>
  <c r="G17" i="2"/>
  <c r="D8" i="2" l="1"/>
  <c r="D24" i="2" l="1"/>
  <c r="B18" i="2"/>
  <c r="C18" i="2"/>
  <c r="B19" i="2"/>
  <c r="C19" i="2"/>
  <c r="B20" i="2"/>
  <c r="C20" i="2"/>
  <c r="C17" i="2"/>
  <c r="B17" i="2"/>
  <c r="D12" i="2"/>
  <c r="D11" i="2"/>
  <c r="D10" i="2"/>
  <c r="D9" i="2"/>
  <c r="J8" i="2"/>
  <c r="D22" i="2" l="1"/>
  <c r="J1" i="2"/>
  <c r="I51" i="6" l="1"/>
  <c r="H51" i="6"/>
  <c r="F51" i="6"/>
  <c r="F49" i="6"/>
  <c r="H49" i="6"/>
  <c r="I49" i="6"/>
  <c r="I68" i="6"/>
  <c r="I67" i="6"/>
  <c r="I66" i="6"/>
  <c r="I65" i="6"/>
  <c r="I64" i="6"/>
  <c r="I63" i="6"/>
  <c r="I62" i="6"/>
  <c r="F53" i="6"/>
  <c r="I52" i="6"/>
  <c r="H52" i="6"/>
  <c r="F52" i="6"/>
  <c r="I48" i="6"/>
  <c r="H48" i="6"/>
  <c r="F48" i="6"/>
  <c r="I47" i="6"/>
  <c r="H47" i="6"/>
  <c r="F47" i="6"/>
  <c r="I46" i="6"/>
  <c r="H46" i="6"/>
  <c r="F46" i="6"/>
  <c r="I45" i="6"/>
  <c r="H45" i="6"/>
  <c r="I44" i="6"/>
  <c r="H44" i="6"/>
  <c r="F44" i="6"/>
  <c r="I43" i="6"/>
  <c r="H43" i="6"/>
  <c r="F43" i="6"/>
  <c r="I42" i="6"/>
  <c r="H42" i="6"/>
  <c r="F42" i="6"/>
  <c r="I41" i="6"/>
  <c r="H41" i="6"/>
  <c r="F41" i="6"/>
  <c r="I40" i="6"/>
  <c r="H40" i="6"/>
  <c r="F40" i="6"/>
  <c r="I39" i="6"/>
  <c r="H39" i="6"/>
  <c r="F39" i="6"/>
  <c r="F38" i="6"/>
  <c r="F36" i="6"/>
  <c r="I35" i="6"/>
  <c r="H35" i="6"/>
  <c r="I34" i="6"/>
  <c r="H34" i="6"/>
  <c r="I33" i="6"/>
  <c r="H33" i="6"/>
  <c r="F33" i="6"/>
  <c r="I32" i="6"/>
  <c r="H32" i="6"/>
  <c r="F32" i="6"/>
  <c r="I31" i="6"/>
  <c r="H31" i="6"/>
  <c r="F31" i="6"/>
  <c r="I30" i="6"/>
  <c r="H30" i="6"/>
  <c r="F30" i="6"/>
  <c r="I29" i="6"/>
  <c r="H29" i="6"/>
  <c r="F29" i="6"/>
  <c r="I28" i="6"/>
  <c r="H28" i="6"/>
  <c r="F28" i="6"/>
  <c r="I27" i="6"/>
  <c r="H27" i="6"/>
  <c r="F27" i="6"/>
  <c r="I26" i="6"/>
  <c r="H26" i="6"/>
  <c r="F26" i="6"/>
  <c r="I25" i="6"/>
  <c r="H25" i="6"/>
  <c r="F25" i="6"/>
  <c r="I24" i="6"/>
  <c r="H24" i="6"/>
  <c r="F24" i="6"/>
  <c r="I23" i="6"/>
  <c r="H23" i="6"/>
  <c r="F23" i="6"/>
  <c r="I21" i="6"/>
  <c r="H21" i="6"/>
  <c r="F21" i="6"/>
  <c r="I20" i="6"/>
  <c r="H20" i="6"/>
  <c r="F20" i="6"/>
  <c r="I19" i="6"/>
  <c r="H19" i="6"/>
  <c r="F19" i="6"/>
  <c r="I18" i="6"/>
  <c r="H18" i="6"/>
  <c r="F18" i="6"/>
  <c r="I17" i="6"/>
  <c r="H17" i="6"/>
  <c r="F17" i="6"/>
  <c r="I16" i="6"/>
  <c r="H16" i="6"/>
  <c r="F16" i="6"/>
  <c r="E27" i="2" l="1"/>
  <c r="F54" i="6"/>
  <c r="F57" i="6" s="1"/>
  <c r="H54" i="6"/>
  <c r="H57" i="6" s="1"/>
  <c r="I54" i="6"/>
  <c r="I57" i="6" s="1"/>
  <c r="I58" i="6" l="1"/>
  <c r="I69" i="6" l="1"/>
  <c r="E28" i="2" s="1"/>
  <c r="E26" i="2"/>
</calcChain>
</file>

<file path=xl/sharedStrings.xml><?xml version="1.0" encoding="utf-8"?>
<sst xmlns="http://schemas.openxmlformats.org/spreadsheetml/2006/main" count="246" uniqueCount="130">
  <si>
    <t xml:space="preserve">FORM  NUMBER:   </t>
  </si>
  <si>
    <t xml:space="preserve">DATE:  </t>
  </si>
  <si>
    <t xml:space="preserve">NAME OF APPLICANT:  </t>
  </si>
  <si>
    <t xml:space="preserve">MAILING ADDRESS:  </t>
  </si>
  <si>
    <t xml:space="preserve">PHONE:  </t>
  </si>
  <si>
    <t xml:space="preserve">PROPERTY ADDRESS: </t>
  </si>
  <si>
    <t xml:space="preserve">LOCATOR KEY:  </t>
  </si>
  <si>
    <t>QUANTITY</t>
  </si>
  <si>
    <t>WATER</t>
  </si>
  <si>
    <t>x</t>
  </si>
  <si>
    <t>=</t>
  </si>
  <si>
    <t>TOILETS &amp; URINALS PRIVATE</t>
  </si>
  <si>
    <t>TOILETS &amp; URINALS PUBLIC</t>
  </si>
  <si>
    <t>SINKS - PUBLIC</t>
  </si>
  <si>
    <t>SINKS - COMMERCIAL</t>
  </si>
  <si>
    <t>TUB AND/OR SHOWER - PRIVATE</t>
  </si>
  <si>
    <t>TUB AND/OR SHOWER - PUBLIC</t>
  </si>
  <si>
    <t>WASHING MACHINE - PRIVATE</t>
  </si>
  <si>
    <t>WASHING MACHINE - PUBLIC</t>
  </si>
  <si>
    <t>WASHING MACHINE - COMMERCIAL</t>
  </si>
  <si>
    <t>DISHWASHER - PRIVATE</t>
  </si>
  <si>
    <t>DISHWASHER - COMMERCIAL</t>
  </si>
  <si>
    <t>WATER SPIGOT</t>
  </si>
  <si>
    <t xml:space="preserve">  XXXXXX</t>
  </si>
  <si>
    <t>YARD HYDRANT</t>
  </si>
  <si>
    <t>DRINKING FOUNTAIN</t>
  </si>
  <si>
    <t>ICE MACHINE/WATER COOLERS</t>
  </si>
  <si>
    <t>FOUNTAINS</t>
  </si>
  <si>
    <t>FLOOR DRAINS</t>
  </si>
  <si>
    <t>WHIRLPOOLS/HOT TUBS</t>
  </si>
  <si>
    <t>CARWASH BAYS</t>
  </si>
  <si>
    <t>WASTEWATER DUMP</t>
  </si>
  <si>
    <t>BIDET</t>
  </si>
  <si>
    <t>WET BAR</t>
  </si>
  <si>
    <t>X</t>
  </si>
  <si>
    <t>Fee per point</t>
  </si>
  <si>
    <t>WASTE</t>
  </si>
  <si>
    <t>FIXTURES</t>
  </si>
  <si>
    <t>TOTAL DUE</t>
  </si>
  <si>
    <t>COLLECTION</t>
  </si>
  <si>
    <t>TREATMENT</t>
  </si>
  <si>
    <t>SINKS - PRIVATE (bath,utility,laundry)</t>
  </si>
  <si>
    <t>FIXTURE</t>
  </si>
  <si>
    <t>UNIT</t>
  </si>
  <si>
    <t>POINTS</t>
  </si>
  <si>
    <t>SWIMMING POOL (gallons)</t>
  </si>
  <si>
    <t>KITCHEN - PRIVATE(includes 1 sink)</t>
  </si>
  <si>
    <t xml:space="preserve">TOTAL POINTS </t>
  </si>
  <si>
    <t xml:space="preserve">Fees </t>
  </si>
  <si>
    <t>Date</t>
  </si>
  <si>
    <t xml:space="preserve">  Application approved by</t>
  </si>
  <si>
    <t xml:space="preserve">  representative</t>
  </si>
  <si>
    <t xml:space="preserve">  Signed by owner or</t>
  </si>
  <si>
    <t>IN EFFECT AS OF THIS DATE AND AS AMENDED FROM TIME TO TIME</t>
  </si>
  <si>
    <t>APPLICANT AGREES TO ABIDE BY ALL RULES AND REGULATIONS OF THE DISTRICT</t>
  </si>
  <si>
    <t>(1) Please call 24 hours in advance for tapping services.</t>
  </si>
  <si>
    <t xml:space="preserve">Beginning of Service Charge Billing Date:   </t>
  </si>
  <si>
    <t>Temporary Construction Service End and</t>
  </si>
  <si>
    <t>Date Paid</t>
  </si>
  <si>
    <t xml:space="preserve">Calculated Plant Investment Fees </t>
  </si>
  <si>
    <t xml:space="preserve">Number of Kitchen Units </t>
  </si>
  <si>
    <t>Building Permit No.</t>
  </si>
  <si>
    <t>Townhouse</t>
  </si>
  <si>
    <t>Duplex</t>
  </si>
  <si>
    <t>Condominium</t>
  </si>
  <si>
    <t>Single Family Residence w/Caretaker Unit</t>
  </si>
  <si>
    <t>Type of Building of Use:</t>
  </si>
  <si>
    <t>Project Street Address</t>
  </si>
  <si>
    <t>Mailing Address</t>
  </si>
  <si>
    <t>Phone</t>
  </si>
  <si>
    <t xml:space="preserve">Owner's Name </t>
  </si>
  <si>
    <t>Steamboat Springs, CO  80488-0339</t>
  </si>
  <si>
    <t>3310 Clear Water Trail - P.O. Box 880339</t>
  </si>
  <si>
    <t>Application for Water and Sewer Service Form</t>
  </si>
  <si>
    <t>Mount Werner Water</t>
  </si>
  <si>
    <t xml:space="preserve">Date </t>
  </si>
  <si>
    <t>∙</t>
  </si>
  <si>
    <t>PIF #</t>
  </si>
  <si>
    <t>Commercial - tenant finish</t>
  </si>
  <si>
    <t>Subdivision:</t>
  </si>
  <si>
    <t>(2) Customer must schedule service line inspections, to include air pressure and water testing, prior to backfill</t>
  </si>
  <si>
    <r>
      <t xml:space="preserve">Ph. (970) 879-2424 </t>
    </r>
    <r>
      <rPr>
        <sz val="12"/>
        <color indexed="8"/>
        <rFont val="Calibri"/>
        <family val="2"/>
      </rPr>
      <t>∙ Fax (970) 879-8169</t>
    </r>
  </si>
  <si>
    <t xml:space="preserve">BUILDING PERMIT NO: </t>
  </si>
  <si>
    <t>.</t>
  </si>
  <si>
    <t>Single Family Residence</t>
  </si>
  <si>
    <t>Total Fees</t>
  </si>
  <si>
    <t xml:space="preserve">Email </t>
  </si>
  <si>
    <r>
      <t>SQUARE FOOTAGE</t>
    </r>
    <r>
      <rPr>
        <sz val="8"/>
        <rFont val="Arial"/>
        <family val="2"/>
      </rPr>
      <t xml:space="preserve"> (shell excluding garage)</t>
    </r>
  </si>
  <si>
    <t>WATER METER COSTS</t>
  </si>
  <si>
    <t>3/4" ULTRASONIC WATER METER</t>
  </si>
  <si>
    <t>1" ULTRASONIC WATER METER</t>
  </si>
  <si>
    <t>1 1/2" ULTRASONIC WATER METER</t>
  </si>
  <si>
    <t>All pricing subject to change without notice.</t>
  </si>
  <si>
    <t>PARKING GARAGE PER 20' X 9' SPACE</t>
  </si>
  <si>
    <t>DISHWASHER - COMMERCIAL - EE</t>
  </si>
  <si>
    <t>OWNER EMAIL ADDRESS:</t>
  </si>
  <si>
    <t>2" ULTRASONIC WATER METER</t>
  </si>
  <si>
    <t>Triplex</t>
  </si>
  <si>
    <t>TBD</t>
  </si>
  <si>
    <t xml:space="preserve">BACKFLOW  PREVENTION DEVICES:  No construction water service connection will be installed by Mount Werner Water </t>
  </si>
  <si>
    <t xml:space="preserve">unless the water supply is protected as requried by the Rules and Regulations of "The District".  Construction water service to </t>
  </si>
  <si>
    <t xml:space="preserve">any premise will be discontinued by Mount Werner Water if a backflow prevention device is not installed or if it is found that a </t>
  </si>
  <si>
    <t xml:space="preserve">backflow pre-vention device has been removed, bypassed, or if an upprotected cross-connection exists on the premises.  </t>
  </si>
  <si>
    <t xml:space="preserve">Service will no tbe restored until such conditions or defects are corrected.  The customer's system will be open for inspection </t>
  </si>
  <si>
    <t>at all times to authorized representatives of Mount Werner Water to determine whether cross -connections or other structural</t>
  </si>
  <si>
    <t>or sanitary hazards exist.  If, from any inspection, it is determined that a condition may create a danger to the health and well</t>
  </si>
  <si>
    <t xml:space="preserve">being of a water consumer, then, without further notice, Mount Werner Water will deny or immediately discontinue service to </t>
  </si>
  <si>
    <t xml:space="preserve">the premises by providing for the physical break in the service line until the customer has corrected the condition in </t>
  </si>
  <si>
    <t>conformance to Mount Werner Water requirements.</t>
  </si>
  <si>
    <t>TOTAL METER AND BACKFLOW DEVICE</t>
  </si>
  <si>
    <t>BACKFLOW DEVICE for Construction Water</t>
  </si>
  <si>
    <t>TOTAL PLANT INVESTMENT FEE</t>
  </si>
  <si>
    <t>CONVENTION CENTER (no.of seats)</t>
  </si>
  <si>
    <t xml:space="preserve">Meter and Backflow Fees                     </t>
  </si>
  <si>
    <t xml:space="preserve">Other; </t>
  </si>
  <si>
    <t>SINKS - COMMERCIAL (3-compartment)</t>
  </si>
  <si>
    <t>RESTAURANT (SF per service area)</t>
  </si>
  <si>
    <t>BAR (SF of Service area)</t>
  </si>
  <si>
    <t>DRIVE UP RESTAURANT (per number of bays)</t>
  </si>
  <si>
    <t>CAMPSITE</t>
  </si>
  <si>
    <t>EXTERIOR SEATING RESTAURANT (# of seats)(n/a for pandemic)</t>
  </si>
  <si>
    <t>EXTERIOR SEATING BAR (no. of seats)(n/a for pandemic)</t>
  </si>
  <si>
    <t>6" ULTRASONIC WATER METER</t>
  </si>
  <si>
    <t>4" ULTRASONIC WATER METER</t>
  </si>
  <si>
    <t>3" ULTRASONIC WATER METER</t>
  </si>
  <si>
    <r>
      <t>IRRIGATION</t>
    </r>
    <r>
      <rPr>
        <sz val="9"/>
        <rFont val="Arial"/>
        <family val="2"/>
      </rPr>
      <t xml:space="preserve"> (sq.ft. irrigated area, new construction 1000 sf min per unit)</t>
    </r>
  </si>
  <si>
    <t>POT FILLER</t>
  </si>
  <si>
    <t>Mount Werner Water Plant Investment Fee Calculation Form - 2024</t>
  </si>
  <si>
    <t>Meter prices effective 01/01/2024</t>
  </si>
  <si>
    <t>Fee Per Point updated to 2023 rates per MWW Board Resolution effective 1-1-24.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</si>
</sst>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0.00_)"/>
    <numFmt numFmtId="166" formatCode="General_)"/>
    <numFmt numFmtId="167" formatCode="0.000_)"/>
    <numFmt numFmtId="168" formatCode="&quot;$&quot;#,##0.00"/>
    <numFmt numFmtId="169" formatCode="mm/dd/yy"/>
  </numFmts>
  <fonts count="24" x14ac:knownFonts="1">
    <font>
      <sz val="12"/>
      <name val="Helv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Helv"/>
    </font>
    <font>
      <sz val="12"/>
      <name val="Helv"/>
    </font>
    <font>
      <sz val="13"/>
      <name val="Arial"/>
      <family val="2"/>
    </font>
    <font>
      <sz val="10"/>
      <name val="Helv"/>
    </font>
    <font>
      <sz val="12"/>
      <name val="Calibri"/>
      <family val="2"/>
    </font>
    <font>
      <b/>
      <sz val="14"/>
      <color indexed="8"/>
      <name val="Calibri"/>
      <family val="2"/>
    </font>
    <font>
      <sz val="8"/>
      <name val="Helv"/>
    </font>
    <font>
      <b/>
      <sz val="12"/>
      <color indexed="8"/>
      <name val="Calibri"/>
      <family val="2"/>
    </font>
    <font>
      <b/>
      <sz val="10"/>
      <name val="Helv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Calibri"/>
      <family val="2"/>
    </font>
    <font>
      <sz val="8"/>
      <name val="Arial"/>
      <family val="2"/>
    </font>
    <font>
      <u/>
      <sz val="12"/>
      <color theme="10"/>
      <name val="Helv"/>
    </font>
    <font>
      <b/>
      <sz val="8"/>
      <name val="Arial"/>
      <family val="2"/>
    </font>
    <font>
      <i/>
      <sz val="11"/>
      <name val="Arial"/>
      <family val="2"/>
    </font>
    <font>
      <b/>
      <sz val="7.5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4">
    <xf numFmtId="166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9" fillId="0" borderId="0" applyNumberFormat="0" applyFill="0" applyBorder="0" applyAlignment="0" applyProtection="0"/>
  </cellStyleXfs>
  <cellXfs count="153">
    <xf numFmtId="166" fontId="0" fillId="0" borderId="0" xfId="0"/>
    <xf numFmtId="166" fontId="2" fillId="0" borderId="0" xfId="0" applyFont="1"/>
    <xf numFmtId="166" fontId="2" fillId="0" borderId="0" xfId="0" applyFont="1" applyAlignment="1">
      <alignment horizontal="left"/>
    </xf>
    <xf numFmtId="164" fontId="2" fillId="0" borderId="0" xfId="0" applyNumberFormat="1" applyFont="1"/>
    <xf numFmtId="165" fontId="2" fillId="0" borderId="0" xfId="0" applyNumberFormat="1" applyFont="1"/>
    <xf numFmtId="165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166" fontId="3" fillId="0" borderId="0" xfId="0" applyFont="1"/>
    <xf numFmtId="8" fontId="2" fillId="0" borderId="0" xfId="0" applyNumberFormat="1" applyFont="1"/>
    <xf numFmtId="8" fontId="2" fillId="0" borderId="0" xfId="0" applyNumberFormat="1" applyFont="1" applyAlignment="1">
      <alignment horizontal="left"/>
    </xf>
    <xf numFmtId="8" fontId="3" fillId="0" borderId="0" xfId="0" applyNumberFormat="1" applyFont="1"/>
    <xf numFmtId="166" fontId="4" fillId="0" borderId="0" xfId="0" applyFont="1"/>
    <xf numFmtId="166" fontId="5" fillId="0" borderId="0" xfId="0" applyFont="1"/>
    <xf numFmtId="166" fontId="6" fillId="0" borderId="0" xfId="0" applyFont="1"/>
    <xf numFmtId="0" fontId="0" fillId="0" borderId="1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3" xfId="0" applyNumberFormat="1" applyBorder="1"/>
    <xf numFmtId="0" fontId="0" fillId="0" borderId="4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0" xfId="0" applyNumberFormat="1" applyAlignment="1">
      <alignment horizontal="center"/>
    </xf>
    <xf numFmtId="0" fontId="7" fillId="0" borderId="0" xfId="0" applyNumberFormat="1" applyFont="1"/>
    <xf numFmtId="0" fontId="4" fillId="0" borderId="0" xfId="0" applyNumberFormat="1" applyFont="1"/>
    <xf numFmtId="0" fontId="4" fillId="0" borderId="3" xfId="0" applyNumberFormat="1" applyFont="1" applyBorder="1"/>
    <xf numFmtId="0" fontId="0" fillId="0" borderId="8" xfId="0" applyNumberFormat="1" applyBorder="1" applyAlignment="1">
      <alignment horizontal="left"/>
    </xf>
    <xf numFmtId="0" fontId="4" fillId="0" borderId="0" xfId="0" applyNumberFormat="1" applyFont="1" applyAlignment="1">
      <alignment horizontal="right"/>
    </xf>
    <xf numFmtId="1" fontId="0" fillId="0" borderId="3" xfId="0" applyNumberFormat="1" applyBorder="1" applyAlignment="1">
      <alignment horizontal="center"/>
    </xf>
    <xf numFmtId="0" fontId="11" fillId="0" borderId="0" xfId="0" applyNumberFormat="1" applyFont="1"/>
    <xf numFmtId="0" fontId="4" fillId="0" borderId="5" xfId="0" applyNumberFormat="1" applyFont="1" applyBorder="1"/>
    <xf numFmtId="0" fontId="4" fillId="0" borderId="9" xfId="0" applyNumberFormat="1" applyFont="1" applyBorder="1"/>
    <xf numFmtId="0" fontId="4" fillId="0" borderId="10" xfId="0" applyNumberFormat="1" applyFont="1" applyBorder="1" applyAlignment="1">
      <alignment horizontal="center"/>
    </xf>
    <xf numFmtId="0" fontId="12" fillId="0" borderId="0" xfId="0" applyNumberFormat="1" applyFont="1"/>
    <xf numFmtId="0" fontId="0" fillId="0" borderId="3" xfId="0" applyNumberFormat="1" applyBorder="1" applyAlignment="1">
      <alignment horizontal="left"/>
    </xf>
    <xf numFmtId="166" fontId="0" fillId="0" borderId="8" xfId="0" applyBorder="1"/>
    <xf numFmtId="0" fontId="0" fillId="0" borderId="8" xfId="0" applyNumberFormat="1" applyBorder="1" applyAlignment="1">
      <alignment horizontal="right"/>
    </xf>
    <xf numFmtId="166" fontId="14" fillId="0" borderId="0" xfId="0" applyFont="1" applyAlignment="1">
      <alignment horizontal="center"/>
    </xf>
    <xf numFmtId="166" fontId="15" fillId="0" borderId="0" xfId="0" applyFont="1"/>
    <xf numFmtId="166" fontId="16" fillId="0" borderId="0" xfId="0" applyFont="1" applyAlignment="1">
      <alignment horizontal="center"/>
    </xf>
    <xf numFmtId="166" fontId="15" fillId="0" borderId="0" xfId="0" applyFont="1" applyAlignment="1">
      <alignment horizontal="right"/>
    </xf>
    <xf numFmtId="166" fontId="15" fillId="0" borderId="11" xfId="0" applyFont="1" applyBorder="1"/>
    <xf numFmtId="166" fontId="15" fillId="0" borderId="11" xfId="0" applyFont="1" applyBorder="1" applyAlignment="1">
      <alignment horizontal="right"/>
    </xf>
    <xf numFmtId="0" fontId="17" fillId="0" borderId="10" xfId="0" applyNumberFormat="1" applyFont="1" applyBorder="1" applyAlignment="1">
      <alignment horizontal="center"/>
    </xf>
    <xf numFmtId="166" fontId="15" fillId="0" borderId="12" xfId="0" applyFont="1" applyBorder="1"/>
    <xf numFmtId="166" fontId="15" fillId="0" borderId="13" xfId="0" applyFont="1" applyBorder="1" applyAlignment="1">
      <alignment horizontal="center"/>
    </xf>
    <xf numFmtId="167" fontId="15" fillId="0" borderId="10" xfId="0" applyNumberFormat="1" applyFont="1" applyBorder="1"/>
    <xf numFmtId="166" fontId="15" fillId="0" borderId="10" xfId="0" applyFont="1" applyBorder="1" applyAlignment="1">
      <alignment horizontal="center"/>
    </xf>
    <xf numFmtId="165" fontId="15" fillId="0" borderId="10" xfId="0" applyNumberFormat="1" applyFont="1" applyBorder="1"/>
    <xf numFmtId="3" fontId="15" fillId="0" borderId="10" xfId="0" applyNumberFormat="1" applyFont="1" applyBorder="1" applyAlignment="1">
      <alignment horizontal="left"/>
    </xf>
    <xf numFmtId="1" fontId="15" fillId="0" borderId="10" xfId="0" applyNumberFormat="1" applyFont="1" applyBorder="1" applyAlignment="1">
      <alignment horizontal="center"/>
    </xf>
    <xf numFmtId="165" fontId="15" fillId="0" borderId="10" xfId="0" applyNumberFormat="1" applyFont="1" applyBorder="1" applyAlignment="1">
      <alignment horizontal="right"/>
    </xf>
    <xf numFmtId="166" fontId="14" fillId="0" borderId="15" xfId="0" applyFont="1" applyBorder="1"/>
    <xf numFmtId="166" fontId="14" fillId="0" borderId="13" xfId="0" applyFont="1" applyBorder="1" applyAlignment="1">
      <alignment horizontal="right"/>
    </xf>
    <xf numFmtId="2" fontId="14" fillId="0" borderId="17" xfId="0" applyNumberFormat="1" applyFont="1" applyBorder="1"/>
    <xf numFmtId="2" fontId="14" fillId="0" borderId="18" xfId="0" applyNumberFormat="1" applyFont="1" applyBorder="1"/>
    <xf numFmtId="166" fontId="7" fillId="0" borderId="0" xfId="0" applyFont="1"/>
    <xf numFmtId="166" fontId="14" fillId="0" borderId="16" xfId="0" applyFont="1" applyBorder="1"/>
    <xf numFmtId="166" fontId="14" fillId="0" borderId="13" xfId="0" applyFont="1" applyBorder="1" applyAlignment="1">
      <alignment horizontal="center"/>
    </xf>
    <xf numFmtId="165" fontId="14" fillId="0" borderId="10" xfId="0" applyNumberFormat="1" applyFont="1" applyBorder="1" applyAlignment="1">
      <alignment horizontal="center"/>
    </xf>
    <xf numFmtId="7" fontId="14" fillId="0" borderId="13" xfId="2" applyNumberFormat="1" applyFont="1" applyBorder="1"/>
    <xf numFmtId="7" fontId="14" fillId="0" borderId="10" xfId="2" applyNumberFormat="1" applyFont="1" applyBorder="1" applyProtection="1"/>
    <xf numFmtId="7" fontId="14" fillId="0" borderId="10" xfId="2" applyNumberFormat="1" applyFont="1" applyBorder="1"/>
    <xf numFmtId="166" fontId="12" fillId="0" borderId="0" xfId="0" applyFont="1"/>
    <xf numFmtId="44" fontId="14" fillId="0" borderId="1" xfId="0" applyNumberFormat="1" applyFont="1" applyBorder="1"/>
    <xf numFmtId="15" fontId="0" fillId="0" borderId="3" xfId="0" applyNumberFormat="1" applyBorder="1"/>
    <xf numFmtId="14" fontId="0" fillId="0" borderId="1" xfId="0" applyNumberFormat="1" applyBorder="1"/>
    <xf numFmtId="14" fontId="0" fillId="0" borderId="0" xfId="0" applyNumberFormat="1"/>
    <xf numFmtId="15" fontId="0" fillId="0" borderId="0" xfId="0" applyNumberFormat="1"/>
    <xf numFmtId="0" fontId="0" fillId="0" borderId="8" xfId="0" applyNumberFormat="1" applyBorder="1"/>
    <xf numFmtId="166" fontId="14" fillId="3" borderId="19" xfId="0" applyFont="1" applyFill="1" applyBorder="1" applyAlignment="1">
      <alignment horizontal="center"/>
    </xf>
    <xf numFmtId="166" fontId="14" fillId="3" borderId="14" xfId="0" applyFont="1" applyFill="1" applyBorder="1" applyAlignment="1">
      <alignment horizontal="center"/>
    </xf>
    <xf numFmtId="166" fontId="14" fillId="3" borderId="20" xfId="0" applyFont="1" applyFill="1" applyBorder="1" applyAlignment="1">
      <alignment horizontal="center"/>
    </xf>
    <xf numFmtId="166" fontId="14" fillId="3" borderId="21" xfId="0" applyFont="1" applyFill="1" applyBorder="1" applyAlignment="1">
      <alignment horizontal="center"/>
    </xf>
    <xf numFmtId="166" fontId="14" fillId="3" borderId="22" xfId="0" applyFont="1" applyFill="1" applyBorder="1" applyAlignment="1">
      <alignment horizontal="center"/>
    </xf>
    <xf numFmtId="166" fontId="14" fillId="3" borderId="23" xfId="0" applyFont="1" applyFill="1" applyBorder="1" applyAlignment="1">
      <alignment horizontal="center"/>
    </xf>
    <xf numFmtId="166" fontId="14" fillId="3" borderId="24" xfId="0" applyFont="1" applyFill="1" applyBorder="1" applyAlignment="1">
      <alignment horizontal="center"/>
    </xf>
    <xf numFmtId="166" fontId="14" fillId="3" borderId="18" xfId="0" applyFont="1" applyFill="1" applyBorder="1" applyAlignment="1">
      <alignment horizontal="center"/>
    </xf>
    <xf numFmtId="166" fontId="14" fillId="3" borderId="17" xfId="0" applyFont="1" applyFill="1" applyBorder="1" applyAlignment="1">
      <alignment horizontal="center"/>
    </xf>
    <xf numFmtId="37" fontId="15" fillId="4" borderId="10" xfId="1" applyNumberFormat="1" applyFont="1" applyFill="1" applyBorder="1" applyAlignment="1">
      <alignment horizontal="center"/>
    </xf>
    <xf numFmtId="3" fontId="15" fillId="4" borderId="10" xfId="0" applyNumberFormat="1" applyFont="1" applyFill="1" applyBorder="1" applyAlignment="1">
      <alignment horizontal="left"/>
    </xf>
    <xf numFmtId="1" fontId="15" fillId="4" borderId="10" xfId="0" applyNumberFormat="1" applyFont="1" applyFill="1" applyBorder="1" applyAlignment="1">
      <alignment horizontal="center"/>
    </xf>
    <xf numFmtId="0" fontId="0" fillId="0" borderId="28" xfId="0" applyNumberFormat="1" applyBorder="1"/>
    <xf numFmtId="0" fontId="0" fillId="0" borderId="28" xfId="0" applyNumberFormat="1" applyBorder="1" applyAlignment="1">
      <alignment horizontal="left"/>
    </xf>
    <xf numFmtId="0" fontId="17" fillId="0" borderId="14" xfId="0" applyNumberFormat="1" applyFont="1" applyBorder="1" applyAlignment="1">
      <alignment horizontal="center"/>
    </xf>
    <xf numFmtId="0" fontId="17" fillId="0" borderId="18" xfId="0" applyNumberFormat="1" applyFont="1" applyBorder="1" applyAlignment="1">
      <alignment horizontal="center"/>
    </xf>
    <xf numFmtId="166" fontId="1" fillId="0" borderId="12" xfId="0" applyFont="1" applyBorder="1"/>
    <xf numFmtId="166" fontId="1" fillId="0" borderId="0" xfId="0" applyFont="1"/>
    <xf numFmtId="166" fontId="1" fillId="0" borderId="11" xfId="0" applyFont="1" applyBorder="1"/>
    <xf numFmtId="3" fontId="1" fillId="4" borderId="15" xfId="0" applyNumberFormat="1" applyFont="1" applyFill="1" applyBorder="1" applyAlignment="1">
      <alignment horizontal="left"/>
    </xf>
    <xf numFmtId="1" fontId="15" fillId="5" borderId="10" xfId="0" applyNumberFormat="1" applyFont="1" applyFill="1" applyBorder="1" applyAlignment="1">
      <alignment horizontal="center"/>
    </xf>
    <xf numFmtId="3" fontId="1" fillId="5" borderId="10" xfId="0" applyNumberFormat="1" applyFont="1" applyFill="1" applyBorder="1" applyAlignment="1">
      <alignment horizontal="left"/>
    </xf>
    <xf numFmtId="3" fontId="1" fillId="0" borderId="10" xfId="0" applyNumberFormat="1" applyFont="1" applyBorder="1" applyAlignment="1">
      <alignment horizontal="left"/>
    </xf>
    <xf numFmtId="166" fontId="19" fillId="0" borderId="12" xfId="3" applyBorder="1"/>
    <xf numFmtId="166" fontId="1" fillId="0" borderId="0" xfId="0" applyFont="1" applyAlignment="1">
      <alignment horizontal="right"/>
    </xf>
    <xf numFmtId="7" fontId="14" fillId="0" borderId="0" xfId="2" applyNumberFormat="1" applyFont="1" applyBorder="1"/>
    <xf numFmtId="166" fontId="2" fillId="0" borderId="0" xfId="0" applyFont="1" applyAlignment="1">
      <alignment horizontal="right"/>
    </xf>
    <xf numFmtId="1" fontId="1" fillId="0" borderId="10" xfId="0" applyNumberFormat="1" applyFont="1" applyBorder="1" applyAlignment="1">
      <alignment horizontal="center"/>
    </xf>
    <xf numFmtId="168" fontId="1" fillId="0" borderId="0" xfId="0" applyNumberFormat="1" applyFont="1" applyAlignment="1">
      <alignment horizontal="right"/>
    </xf>
    <xf numFmtId="7" fontId="14" fillId="0" borderId="14" xfId="2" applyNumberFormat="1" applyFont="1" applyBorder="1"/>
    <xf numFmtId="7" fontId="14" fillId="0" borderId="29" xfId="2" applyNumberFormat="1" applyFont="1" applyBorder="1"/>
    <xf numFmtId="44" fontId="14" fillId="0" borderId="0" xfId="0" applyNumberFormat="1" applyFont="1"/>
    <xf numFmtId="7" fontId="14" fillId="0" borderId="29" xfId="0" applyNumberFormat="1" applyFont="1" applyBorder="1"/>
    <xf numFmtId="166" fontId="2" fillId="0" borderId="0" xfId="0" applyFont="1" applyAlignment="1">
      <alignment horizontal="center"/>
    </xf>
    <xf numFmtId="166" fontId="1" fillId="0" borderId="10" xfId="0" applyFont="1" applyBorder="1" applyAlignment="1">
      <alignment horizontal="center"/>
    </xf>
    <xf numFmtId="166" fontId="2" fillId="0" borderId="21" xfId="0" applyFont="1" applyBorder="1" applyAlignment="1">
      <alignment horizontal="right"/>
    </xf>
    <xf numFmtId="166" fontId="21" fillId="0" borderId="0" xfId="0" applyFont="1"/>
    <xf numFmtId="166" fontId="14" fillId="0" borderId="24" xfId="0" applyFont="1" applyBorder="1"/>
    <xf numFmtId="164" fontId="14" fillId="0" borderId="1" xfId="0" applyNumberFormat="1" applyFont="1" applyBorder="1"/>
    <xf numFmtId="166" fontId="14" fillId="0" borderId="17" xfId="0" applyFont="1" applyBorder="1" applyAlignment="1">
      <alignment horizontal="right"/>
    </xf>
    <xf numFmtId="1" fontId="15" fillId="0" borderId="30" xfId="0" applyNumberFormat="1" applyFont="1" applyBorder="1" applyAlignment="1">
      <alignment horizontal="center"/>
    </xf>
    <xf numFmtId="166" fontId="15" fillId="0" borderId="30" xfId="0" applyFont="1" applyBorder="1" applyAlignment="1">
      <alignment horizontal="center"/>
    </xf>
    <xf numFmtId="167" fontId="15" fillId="0" borderId="30" xfId="0" applyNumberFormat="1" applyFont="1" applyBorder="1"/>
    <xf numFmtId="165" fontId="15" fillId="0" borderId="30" xfId="0" applyNumberFormat="1" applyFont="1" applyBorder="1"/>
    <xf numFmtId="165" fontId="15" fillId="0" borderId="30" xfId="0" applyNumberFormat="1" applyFont="1" applyBorder="1" applyAlignment="1">
      <alignment horizontal="right"/>
    </xf>
    <xf numFmtId="166" fontId="21" fillId="0" borderId="0" xfId="0" applyFont="1" applyAlignment="1">
      <alignment horizontal="left"/>
    </xf>
    <xf numFmtId="166" fontId="21" fillId="7" borderId="0" xfId="0" applyFont="1" applyFill="1"/>
    <xf numFmtId="0" fontId="4" fillId="0" borderId="0" xfId="0" applyNumberFormat="1" applyFont="1" applyAlignment="1">
      <alignment horizontal="center"/>
    </xf>
    <xf numFmtId="169" fontId="1" fillId="0" borderId="12" xfId="0" applyNumberFormat="1" applyFont="1" applyBorder="1" applyAlignment="1">
      <alignment horizontal="left"/>
    </xf>
    <xf numFmtId="167" fontId="1" fillId="0" borderId="10" xfId="0" applyNumberFormat="1" applyFont="1" applyBorder="1"/>
    <xf numFmtId="166" fontId="16" fillId="0" borderId="0" xfId="0" applyFont="1" applyAlignment="1">
      <alignment horizontal="right"/>
    </xf>
    <xf numFmtId="166" fontId="1" fillId="5" borderId="0" xfId="0" applyFont="1" applyFill="1"/>
    <xf numFmtId="166" fontId="1" fillId="0" borderId="1" xfId="0" applyFont="1" applyBorder="1" applyAlignment="1">
      <alignment horizontal="center"/>
    </xf>
    <xf numFmtId="168" fontId="1" fillId="0" borderId="0" xfId="2" applyNumberFormat="1" applyFont="1"/>
    <xf numFmtId="168" fontId="1" fillId="0" borderId="0" xfId="0" applyNumberFormat="1" applyFont="1"/>
    <xf numFmtId="166" fontId="1" fillId="0" borderId="16" xfId="0" applyFont="1" applyBorder="1" applyAlignment="1">
      <alignment horizontal="center"/>
    </xf>
    <xf numFmtId="0" fontId="1" fillId="0" borderId="0" xfId="0" applyNumberFormat="1" applyFont="1"/>
    <xf numFmtId="3" fontId="1" fillId="2" borderId="30" xfId="0" applyNumberFormat="1" applyFont="1" applyFill="1" applyBorder="1" applyAlignment="1">
      <alignment horizontal="left"/>
    </xf>
    <xf numFmtId="3" fontId="1" fillId="4" borderId="10" xfId="0" applyNumberFormat="1" applyFont="1" applyFill="1" applyBorder="1" applyAlignment="1">
      <alignment horizontal="left"/>
    </xf>
    <xf numFmtId="7" fontId="14" fillId="0" borderId="10" xfId="2" applyNumberFormat="1" applyFont="1" applyBorder="1" applyAlignment="1" applyProtection="1">
      <alignment horizontal="right"/>
    </xf>
    <xf numFmtId="168" fontId="1" fillId="0" borderId="0" xfId="2" applyNumberFormat="1" applyFont="1" applyAlignment="1">
      <alignment horizontal="right"/>
    </xf>
    <xf numFmtId="166" fontId="14" fillId="6" borderId="15" xfId="0" applyFont="1" applyFill="1" applyBorder="1" applyAlignment="1">
      <alignment horizontal="center"/>
    </xf>
    <xf numFmtId="166" fontId="14" fillId="6" borderId="16" xfId="0" applyFont="1" applyFill="1" applyBorder="1" applyAlignment="1">
      <alignment horizontal="center"/>
    </xf>
    <xf numFmtId="166" fontId="14" fillId="6" borderId="13" xfId="0" applyFont="1" applyFill="1" applyBorder="1" applyAlignment="1">
      <alignment horizontal="center"/>
    </xf>
    <xf numFmtId="166" fontId="2" fillId="0" borderId="0" xfId="0" applyFont="1" applyAlignment="1">
      <alignment horizontal="center"/>
    </xf>
    <xf numFmtId="166" fontId="16" fillId="0" borderId="0" xfId="0" applyFont="1" applyAlignment="1">
      <alignment horizontal="right"/>
    </xf>
    <xf numFmtId="0" fontId="20" fillId="6" borderId="14" xfId="2" applyNumberFormat="1" applyFont="1" applyFill="1" applyBorder="1" applyAlignment="1">
      <alignment horizontal="center" vertical="center" wrapText="1"/>
    </xf>
    <xf numFmtId="0" fontId="20" fillId="6" borderId="18" xfId="2" applyNumberFormat="1" applyFont="1" applyFill="1" applyBorder="1" applyAlignment="1">
      <alignment horizontal="center" vertical="center" wrapText="1"/>
    </xf>
    <xf numFmtId="166" fontId="22" fillId="6" borderId="15" xfId="0" applyFont="1" applyFill="1" applyBorder="1" applyAlignment="1">
      <alignment horizontal="center"/>
    </xf>
    <xf numFmtId="166" fontId="22" fillId="6" borderId="16" xfId="0" applyFont="1" applyFill="1" applyBorder="1" applyAlignment="1">
      <alignment horizontal="center"/>
    </xf>
    <xf numFmtId="0" fontId="9" fillId="0" borderId="25" xfId="0" applyNumberFormat="1" applyFont="1" applyBorder="1" applyAlignment="1">
      <alignment horizontal="center"/>
    </xf>
    <xf numFmtId="0" fontId="9" fillId="0" borderId="26" xfId="0" applyNumberFormat="1" applyFont="1" applyBorder="1" applyAlignment="1">
      <alignment horizontal="center"/>
    </xf>
    <xf numFmtId="0" fontId="9" fillId="0" borderId="27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6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7" fontId="0" fillId="0" borderId="8" xfId="0" applyNumberFormat="1" applyBorder="1" applyAlignment="1">
      <alignment horizontal="center"/>
    </xf>
    <xf numFmtId="44" fontId="0" fillId="0" borderId="8" xfId="0" applyNumberFormat="1" applyBorder="1" applyAlignment="1">
      <alignment horizontal="center"/>
    </xf>
    <xf numFmtId="14" fontId="4" fillId="0" borderId="1" xfId="0" applyNumberFormat="1" applyFont="1" applyBorder="1" applyAlignment="1">
      <alignment horizontal="left"/>
    </xf>
    <xf numFmtId="7" fontId="0" fillId="0" borderId="3" xfId="0" applyNumberFormat="1" applyBorder="1" applyAlignment="1">
      <alignment horizontal="left"/>
    </xf>
    <xf numFmtId="0" fontId="0" fillId="0" borderId="3" xfId="0" applyNumberFormat="1" applyBorder="1" applyAlignment="1">
      <alignment horizontal="left"/>
    </xf>
    <xf numFmtId="0" fontId="0" fillId="0" borderId="8" xfId="0" applyNumberFormat="1" applyBorder="1" applyAlignment="1">
      <alignment horizontal="left"/>
    </xf>
    <xf numFmtId="1" fontId="0" fillId="0" borderId="3" xfId="0" applyNumberFormat="1" applyBorder="1" applyAlignment="1">
      <alignment horizontal="left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3A186-72CE-44B4-B1D3-B9BAF9A4435A}">
  <sheetPr transitionEvaluation="1">
    <pageSetUpPr fitToPage="1"/>
  </sheetPr>
  <dimension ref="A1:M76"/>
  <sheetViews>
    <sheetView showGridLines="0" tabSelected="1" topLeftCell="A28" zoomScale="80" zoomScaleNormal="80" workbookViewId="0">
      <selection activeCell="I56" sqref="I56"/>
    </sheetView>
  </sheetViews>
  <sheetFormatPr defaultColWidth="9.77734375" defaultRowHeight="14.25" x14ac:dyDescent="0.2"/>
  <cols>
    <col min="1" max="1" width="46.77734375" style="1" customWidth="1"/>
    <col min="2" max="2" width="9.77734375" style="1" customWidth="1"/>
    <col min="3" max="3" width="2.77734375" style="1" customWidth="1"/>
    <col min="4" max="4" width="10.21875" style="1" customWidth="1"/>
    <col min="5" max="5" width="2.44140625" style="1" customWidth="1"/>
    <col min="6" max="6" width="12.88671875" style="1" customWidth="1"/>
    <col min="7" max="7" width="3.6640625" style="1" customWidth="1"/>
    <col min="8" max="8" width="13.44140625" style="1" customWidth="1"/>
    <col min="9" max="9" width="14" style="1" customWidth="1"/>
    <col min="10" max="10" width="9.77734375" style="1"/>
    <col min="11" max="11" width="11.21875" style="1" customWidth="1"/>
    <col min="12" max="16384" width="9.77734375" style="1"/>
  </cols>
  <sheetData>
    <row r="1" spans="1:10" s="13" customFormat="1" ht="16.5" x14ac:dyDescent="0.25">
      <c r="A1" s="130" t="s">
        <v>127</v>
      </c>
      <c r="B1" s="131"/>
      <c r="C1" s="131"/>
      <c r="D1" s="131"/>
      <c r="E1" s="131"/>
      <c r="F1" s="131"/>
      <c r="G1" s="131"/>
      <c r="H1" s="131"/>
      <c r="I1" s="132"/>
    </row>
    <row r="2" spans="1:10" s="13" customFormat="1" ht="16.5" x14ac:dyDescent="0.25">
      <c r="A2" s="36"/>
      <c r="B2" s="37"/>
      <c r="C2" s="36"/>
      <c r="D2" s="38"/>
      <c r="E2" s="36"/>
      <c r="F2" s="36"/>
      <c r="G2" s="36"/>
      <c r="H2" s="36"/>
      <c r="I2" s="37"/>
    </row>
    <row r="3" spans="1:10" ht="18" customHeight="1" x14ac:dyDescent="0.2">
      <c r="A3" s="39" t="s">
        <v>0</v>
      </c>
      <c r="B3" s="87"/>
      <c r="C3" s="40"/>
      <c r="D3" s="40"/>
      <c r="E3" s="40"/>
      <c r="F3" s="41"/>
      <c r="G3" s="42" t="s">
        <v>83</v>
      </c>
      <c r="H3" s="125" t="s">
        <v>84</v>
      </c>
      <c r="I3" s="37"/>
    </row>
    <row r="4" spans="1:10" ht="18" customHeight="1" x14ac:dyDescent="0.2">
      <c r="A4" s="39" t="s">
        <v>1</v>
      </c>
      <c r="B4" s="117"/>
      <c r="C4" s="43"/>
      <c r="D4" s="43"/>
      <c r="E4" s="43"/>
      <c r="F4" s="43"/>
      <c r="G4" s="42" t="s">
        <v>83</v>
      </c>
      <c r="H4" s="125" t="s">
        <v>65</v>
      </c>
      <c r="I4" s="37"/>
    </row>
    <row r="5" spans="1:10" ht="18" customHeight="1" x14ac:dyDescent="0.2">
      <c r="A5" s="39" t="s">
        <v>2</v>
      </c>
      <c r="B5" s="85"/>
      <c r="C5" s="43"/>
      <c r="D5" s="43"/>
      <c r="E5" s="43"/>
      <c r="F5" s="43"/>
      <c r="G5" s="42" t="s">
        <v>83</v>
      </c>
      <c r="H5" s="125" t="s">
        <v>64</v>
      </c>
      <c r="I5" s="37"/>
    </row>
    <row r="6" spans="1:10" ht="18" customHeight="1" x14ac:dyDescent="0.2">
      <c r="A6" s="39" t="s">
        <v>3</v>
      </c>
      <c r="B6" s="85"/>
      <c r="C6" s="43"/>
      <c r="D6" s="43"/>
      <c r="E6" s="43"/>
      <c r="F6" s="43"/>
      <c r="G6" s="83" t="s">
        <v>76</v>
      </c>
      <c r="H6" s="125" t="s">
        <v>63</v>
      </c>
      <c r="I6" s="37"/>
    </row>
    <row r="7" spans="1:10" ht="18" customHeight="1" x14ac:dyDescent="0.25">
      <c r="A7" s="93" t="s">
        <v>95</v>
      </c>
      <c r="B7" s="92"/>
      <c r="C7" s="43"/>
      <c r="D7" s="43"/>
      <c r="E7" s="43"/>
      <c r="F7" s="43"/>
      <c r="G7" s="42" t="s">
        <v>83</v>
      </c>
      <c r="H7" s="125" t="s">
        <v>97</v>
      </c>
      <c r="I7" s="37"/>
    </row>
    <row r="8" spans="1:10" ht="18" customHeight="1" x14ac:dyDescent="0.2">
      <c r="A8" s="39" t="s">
        <v>4</v>
      </c>
      <c r="B8" s="85"/>
      <c r="C8" s="43"/>
      <c r="D8" s="43"/>
      <c r="E8" s="43"/>
      <c r="F8" s="43"/>
      <c r="G8" s="84" t="s">
        <v>76</v>
      </c>
      <c r="H8" s="125" t="s">
        <v>62</v>
      </c>
      <c r="I8" s="37"/>
    </row>
    <row r="9" spans="1:10" ht="18" customHeight="1" x14ac:dyDescent="0.2">
      <c r="A9" s="39" t="s">
        <v>5</v>
      </c>
      <c r="B9" s="85"/>
      <c r="C9" s="43"/>
      <c r="D9" s="43"/>
      <c r="E9" s="43"/>
      <c r="F9" s="43"/>
      <c r="G9" s="42" t="s">
        <v>83</v>
      </c>
      <c r="H9" s="125" t="s">
        <v>78</v>
      </c>
      <c r="I9" s="37"/>
    </row>
    <row r="10" spans="1:10" ht="18" customHeight="1" x14ac:dyDescent="0.2">
      <c r="A10" s="39" t="s">
        <v>6</v>
      </c>
      <c r="B10" s="85"/>
      <c r="C10" s="43"/>
      <c r="D10" s="43"/>
      <c r="E10" s="43"/>
      <c r="F10" s="43"/>
      <c r="G10" s="42" t="s">
        <v>9</v>
      </c>
      <c r="H10" s="125" t="s">
        <v>114</v>
      </c>
      <c r="I10" s="37"/>
    </row>
    <row r="11" spans="1:10" ht="18" customHeight="1" x14ac:dyDescent="0.2">
      <c r="A11" s="39"/>
      <c r="B11" s="37"/>
      <c r="C11" s="37"/>
      <c r="D11" s="37"/>
      <c r="E11" s="37"/>
      <c r="F11" s="37"/>
      <c r="G11" s="37"/>
      <c r="H11" s="37"/>
      <c r="I11" s="37"/>
    </row>
    <row r="12" spans="1:10" x14ac:dyDescent="0.2">
      <c r="A12" s="39" t="s">
        <v>82</v>
      </c>
      <c r="B12" s="86"/>
      <c r="C12" s="37"/>
      <c r="D12" s="36"/>
      <c r="E12" s="37"/>
      <c r="F12" s="37"/>
      <c r="G12" s="37"/>
      <c r="H12" s="37"/>
      <c r="I12" s="37"/>
    </row>
    <row r="13" spans="1:10" s="102" customFormat="1" x14ac:dyDescent="0.2">
      <c r="A13" s="69"/>
      <c r="B13" s="70"/>
      <c r="C13" s="70"/>
      <c r="D13" s="69" t="s">
        <v>42</v>
      </c>
      <c r="E13" s="70"/>
      <c r="F13" s="70"/>
      <c r="G13" s="70"/>
      <c r="H13" s="70" t="s">
        <v>36</v>
      </c>
      <c r="I13" s="71" t="s">
        <v>36</v>
      </c>
      <c r="J13" s="95"/>
    </row>
    <row r="14" spans="1:10" s="102" customFormat="1" x14ac:dyDescent="0.2">
      <c r="A14" s="72"/>
      <c r="B14" s="73"/>
      <c r="C14" s="73"/>
      <c r="D14" s="72" t="s">
        <v>43</v>
      </c>
      <c r="E14" s="73"/>
      <c r="F14" s="73"/>
      <c r="G14" s="73"/>
      <c r="H14" s="73" t="s">
        <v>8</v>
      </c>
      <c r="I14" s="74" t="s">
        <v>8</v>
      </c>
      <c r="J14" s="95"/>
    </row>
    <row r="15" spans="1:10" s="102" customFormat="1" x14ac:dyDescent="0.2">
      <c r="A15" s="75" t="s">
        <v>37</v>
      </c>
      <c r="B15" s="73" t="s">
        <v>7</v>
      </c>
      <c r="C15" s="76"/>
      <c r="D15" s="75" t="s">
        <v>44</v>
      </c>
      <c r="E15" s="76"/>
      <c r="F15" s="76" t="s">
        <v>8</v>
      </c>
      <c r="G15" s="76"/>
      <c r="H15" s="76" t="s">
        <v>39</v>
      </c>
      <c r="I15" s="77" t="s">
        <v>40</v>
      </c>
      <c r="J15" s="95"/>
    </row>
    <row r="16" spans="1:10" x14ac:dyDescent="0.2">
      <c r="A16" s="88" t="s">
        <v>87</v>
      </c>
      <c r="B16" s="78"/>
      <c r="C16" s="44" t="s">
        <v>9</v>
      </c>
      <c r="D16" s="45">
        <v>8.0000000000000002E-3</v>
      </c>
      <c r="E16" s="46" t="s">
        <v>10</v>
      </c>
      <c r="F16" s="47">
        <f t="shared" ref="F16:F33" si="0">D16*B16</f>
        <v>0</v>
      </c>
      <c r="G16" s="47"/>
      <c r="H16" s="47">
        <f t="shared" ref="H16:H35" si="1">B16*D16</f>
        <v>0</v>
      </c>
      <c r="I16" s="47">
        <f t="shared" ref="I16:I35" si="2">B16*D16</f>
        <v>0</v>
      </c>
      <c r="J16" s="95"/>
    </row>
    <row r="17" spans="1:13" x14ac:dyDescent="0.2">
      <c r="A17" s="79" t="s">
        <v>11</v>
      </c>
      <c r="B17" s="80"/>
      <c r="C17" s="46" t="s">
        <v>9</v>
      </c>
      <c r="D17" s="45">
        <v>8.1</v>
      </c>
      <c r="E17" s="46" t="s">
        <v>10</v>
      </c>
      <c r="F17" s="47">
        <f t="shared" si="0"/>
        <v>0</v>
      </c>
      <c r="G17" s="47"/>
      <c r="H17" s="47">
        <f t="shared" si="1"/>
        <v>0</v>
      </c>
      <c r="I17" s="47">
        <f t="shared" si="2"/>
        <v>0</v>
      </c>
      <c r="J17" s="95"/>
    </row>
    <row r="18" spans="1:13" x14ac:dyDescent="0.2">
      <c r="A18" s="48" t="s">
        <v>12</v>
      </c>
      <c r="B18" s="96"/>
      <c r="C18" s="46" t="s">
        <v>9</v>
      </c>
      <c r="D18" s="45">
        <v>16.2</v>
      </c>
      <c r="E18" s="46" t="s">
        <v>10</v>
      </c>
      <c r="F18" s="47">
        <f t="shared" si="0"/>
        <v>0</v>
      </c>
      <c r="G18" s="47"/>
      <c r="H18" s="47">
        <f t="shared" si="1"/>
        <v>0</v>
      </c>
      <c r="I18" s="47">
        <f t="shared" si="2"/>
        <v>0</v>
      </c>
      <c r="J18" s="95"/>
    </row>
    <row r="19" spans="1:13" x14ac:dyDescent="0.2">
      <c r="A19" s="48" t="s">
        <v>32</v>
      </c>
      <c r="B19" s="49"/>
      <c r="C19" s="46" t="s">
        <v>9</v>
      </c>
      <c r="D19" s="45">
        <v>5</v>
      </c>
      <c r="E19" s="46" t="s">
        <v>10</v>
      </c>
      <c r="F19" s="47">
        <f t="shared" si="0"/>
        <v>0</v>
      </c>
      <c r="G19" s="47"/>
      <c r="H19" s="47">
        <f t="shared" si="1"/>
        <v>0</v>
      </c>
      <c r="I19" s="47">
        <f t="shared" si="2"/>
        <v>0</v>
      </c>
      <c r="J19" s="104"/>
      <c r="L19" s="133"/>
      <c r="M19" s="133"/>
    </row>
    <row r="20" spans="1:13" x14ac:dyDescent="0.2">
      <c r="A20" s="79" t="s">
        <v>41</v>
      </c>
      <c r="B20" s="80"/>
      <c r="C20" s="46" t="s">
        <v>9</v>
      </c>
      <c r="D20" s="45">
        <v>2.5</v>
      </c>
      <c r="E20" s="46" t="s">
        <v>10</v>
      </c>
      <c r="F20" s="47">
        <f t="shared" si="0"/>
        <v>0</v>
      </c>
      <c r="G20" s="47"/>
      <c r="H20" s="47">
        <f t="shared" si="1"/>
        <v>0</v>
      </c>
      <c r="I20" s="47">
        <f t="shared" si="2"/>
        <v>0</v>
      </c>
      <c r="J20" s="95"/>
    </row>
    <row r="21" spans="1:13" x14ac:dyDescent="0.2">
      <c r="A21" s="48" t="s">
        <v>13</v>
      </c>
      <c r="B21" s="49"/>
      <c r="C21" s="46" t="s">
        <v>9</v>
      </c>
      <c r="D21" s="45">
        <v>5</v>
      </c>
      <c r="E21" s="46" t="s">
        <v>10</v>
      </c>
      <c r="F21" s="47">
        <f t="shared" si="0"/>
        <v>0</v>
      </c>
      <c r="G21" s="47"/>
      <c r="H21" s="47">
        <f t="shared" si="1"/>
        <v>0</v>
      </c>
      <c r="I21" s="47">
        <f t="shared" si="2"/>
        <v>0</v>
      </c>
    </row>
    <row r="22" spans="1:13" x14ac:dyDescent="0.2">
      <c r="A22" s="48" t="s">
        <v>14</v>
      </c>
      <c r="B22" s="49"/>
      <c r="C22" s="46" t="s">
        <v>9</v>
      </c>
      <c r="D22" s="45">
        <v>5</v>
      </c>
      <c r="E22" s="46" t="s">
        <v>10</v>
      </c>
      <c r="F22" s="47">
        <f t="shared" ref="F22" si="3">D22*B22</f>
        <v>0</v>
      </c>
      <c r="G22" s="47"/>
      <c r="H22" s="47">
        <f t="shared" ref="H22" si="4">B22*D22</f>
        <v>0</v>
      </c>
      <c r="I22" s="47">
        <f t="shared" ref="I22" si="5">B22*D22</f>
        <v>0</v>
      </c>
    </row>
    <row r="23" spans="1:13" x14ac:dyDescent="0.2">
      <c r="A23" s="91" t="s">
        <v>115</v>
      </c>
      <c r="B23" s="49"/>
      <c r="C23" s="46" t="s">
        <v>9</v>
      </c>
      <c r="D23" s="45">
        <v>15</v>
      </c>
      <c r="E23" s="46" t="s">
        <v>10</v>
      </c>
      <c r="F23" s="47">
        <f t="shared" si="0"/>
        <v>0</v>
      </c>
      <c r="G23" s="47"/>
      <c r="H23" s="47">
        <f t="shared" si="1"/>
        <v>0</v>
      </c>
      <c r="I23" s="47">
        <f t="shared" si="2"/>
        <v>0</v>
      </c>
    </row>
    <row r="24" spans="1:13" x14ac:dyDescent="0.2">
      <c r="A24" s="79" t="s">
        <v>15</v>
      </c>
      <c r="B24" s="80"/>
      <c r="C24" s="46" t="s">
        <v>9</v>
      </c>
      <c r="D24" s="45">
        <v>14.3</v>
      </c>
      <c r="E24" s="46" t="s">
        <v>10</v>
      </c>
      <c r="F24" s="47">
        <f t="shared" si="0"/>
        <v>0</v>
      </c>
      <c r="G24" s="47"/>
      <c r="H24" s="47">
        <f t="shared" si="1"/>
        <v>0</v>
      </c>
      <c r="I24" s="47">
        <f t="shared" si="2"/>
        <v>0</v>
      </c>
    </row>
    <row r="25" spans="1:13" x14ac:dyDescent="0.2">
      <c r="A25" s="48" t="s">
        <v>16</v>
      </c>
      <c r="B25" s="49"/>
      <c r="C25" s="46" t="s">
        <v>9</v>
      </c>
      <c r="D25" s="45">
        <v>28.6</v>
      </c>
      <c r="E25" s="46" t="s">
        <v>10</v>
      </c>
      <c r="F25" s="47">
        <f t="shared" si="0"/>
        <v>0</v>
      </c>
      <c r="G25" s="47"/>
      <c r="H25" s="47">
        <f t="shared" si="1"/>
        <v>0</v>
      </c>
      <c r="I25" s="47">
        <f t="shared" si="2"/>
        <v>0</v>
      </c>
    </row>
    <row r="26" spans="1:13" x14ac:dyDescent="0.2">
      <c r="A26" s="79" t="s">
        <v>17</v>
      </c>
      <c r="B26" s="80"/>
      <c r="C26" s="46" t="s">
        <v>9</v>
      </c>
      <c r="D26" s="45">
        <v>10</v>
      </c>
      <c r="E26" s="46" t="s">
        <v>10</v>
      </c>
      <c r="F26" s="47">
        <f t="shared" si="0"/>
        <v>0</v>
      </c>
      <c r="G26" s="47"/>
      <c r="H26" s="47">
        <f t="shared" si="1"/>
        <v>0</v>
      </c>
      <c r="I26" s="47">
        <f t="shared" si="2"/>
        <v>0</v>
      </c>
    </row>
    <row r="27" spans="1:13" x14ac:dyDescent="0.2">
      <c r="A27" s="48" t="s">
        <v>18</v>
      </c>
      <c r="B27" s="49"/>
      <c r="C27" s="46" t="s">
        <v>9</v>
      </c>
      <c r="D27" s="45">
        <v>22</v>
      </c>
      <c r="E27" s="46" t="s">
        <v>10</v>
      </c>
      <c r="F27" s="47">
        <f t="shared" si="0"/>
        <v>0</v>
      </c>
      <c r="G27" s="47"/>
      <c r="H27" s="47">
        <f t="shared" si="1"/>
        <v>0</v>
      </c>
      <c r="I27" s="47">
        <f t="shared" si="2"/>
        <v>0</v>
      </c>
    </row>
    <row r="28" spans="1:13" x14ac:dyDescent="0.2">
      <c r="A28" s="48" t="s">
        <v>19</v>
      </c>
      <c r="B28" s="49"/>
      <c r="C28" s="46" t="s">
        <v>9</v>
      </c>
      <c r="D28" s="45">
        <v>60</v>
      </c>
      <c r="E28" s="46" t="s">
        <v>10</v>
      </c>
      <c r="F28" s="47">
        <f t="shared" si="0"/>
        <v>0</v>
      </c>
      <c r="G28" s="47"/>
      <c r="H28" s="47">
        <f t="shared" si="1"/>
        <v>0</v>
      </c>
      <c r="I28" s="47">
        <f t="shared" si="2"/>
        <v>0</v>
      </c>
    </row>
    <row r="29" spans="1:13" x14ac:dyDescent="0.2">
      <c r="A29" s="79" t="s">
        <v>46</v>
      </c>
      <c r="B29" s="80"/>
      <c r="C29" s="46" t="s">
        <v>9</v>
      </c>
      <c r="D29" s="45">
        <v>7.2</v>
      </c>
      <c r="E29" s="46" t="s">
        <v>10</v>
      </c>
      <c r="F29" s="47">
        <f t="shared" si="0"/>
        <v>0</v>
      </c>
      <c r="G29" s="47"/>
      <c r="H29" s="47">
        <f t="shared" si="1"/>
        <v>0</v>
      </c>
      <c r="I29" s="47">
        <f t="shared" si="2"/>
        <v>0</v>
      </c>
    </row>
    <row r="30" spans="1:13" x14ac:dyDescent="0.2">
      <c r="A30" s="79" t="s">
        <v>20</v>
      </c>
      <c r="B30" s="80"/>
      <c r="C30" s="46" t="s">
        <v>9</v>
      </c>
      <c r="D30" s="45">
        <v>8.6999999999999993</v>
      </c>
      <c r="E30" s="46" t="s">
        <v>10</v>
      </c>
      <c r="F30" s="47">
        <f t="shared" si="0"/>
        <v>0</v>
      </c>
      <c r="G30" s="47"/>
      <c r="H30" s="47">
        <f t="shared" si="1"/>
        <v>0</v>
      </c>
      <c r="I30" s="47">
        <f t="shared" si="2"/>
        <v>0</v>
      </c>
    </row>
    <row r="31" spans="1:13" x14ac:dyDescent="0.2">
      <c r="A31" s="48" t="s">
        <v>21</v>
      </c>
      <c r="B31" s="49"/>
      <c r="C31" s="46" t="s">
        <v>9</v>
      </c>
      <c r="D31" s="45">
        <v>100</v>
      </c>
      <c r="E31" s="46" t="s">
        <v>10</v>
      </c>
      <c r="F31" s="47">
        <f t="shared" si="0"/>
        <v>0</v>
      </c>
      <c r="G31" s="47"/>
      <c r="H31" s="47">
        <f t="shared" si="1"/>
        <v>0</v>
      </c>
      <c r="I31" s="47">
        <f t="shared" si="2"/>
        <v>0</v>
      </c>
    </row>
    <row r="32" spans="1:13" x14ac:dyDescent="0.2">
      <c r="A32" s="91" t="s">
        <v>94</v>
      </c>
      <c r="B32" s="49"/>
      <c r="C32" s="46" t="s">
        <v>9</v>
      </c>
      <c r="D32" s="45">
        <v>60</v>
      </c>
      <c r="E32" s="46" t="s">
        <v>10</v>
      </c>
      <c r="F32" s="47">
        <f t="shared" si="0"/>
        <v>0</v>
      </c>
      <c r="G32" s="47"/>
      <c r="H32" s="47">
        <f t="shared" si="1"/>
        <v>0</v>
      </c>
      <c r="I32" s="47">
        <f t="shared" si="2"/>
        <v>0</v>
      </c>
    </row>
    <row r="33" spans="1:9" x14ac:dyDescent="0.2">
      <c r="A33" s="48" t="s">
        <v>33</v>
      </c>
      <c r="B33" s="49"/>
      <c r="C33" s="46" t="s">
        <v>9</v>
      </c>
      <c r="D33" s="45">
        <v>2.5</v>
      </c>
      <c r="E33" s="46" t="s">
        <v>10</v>
      </c>
      <c r="F33" s="47">
        <f t="shared" si="0"/>
        <v>0</v>
      </c>
      <c r="G33" s="47"/>
      <c r="H33" s="47">
        <f t="shared" si="1"/>
        <v>0</v>
      </c>
      <c r="I33" s="47">
        <f t="shared" si="2"/>
        <v>0</v>
      </c>
    </row>
    <row r="34" spans="1:9" x14ac:dyDescent="0.2">
      <c r="A34" s="79" t="s">
        <v>28</v>
      </c>
      <c r="B34" s="80"/>
      <c r="C34" s="46" t="s">
        <v>9</v>
      </c>
      <c r="D34" s="45">
        <v>7.5</v>
      </c>
      <c r="E34" s="46" t="s">
        <v>10</v>
      </c>
      <c r="F34" s="50" t="s">
        <v>23</v>
      </c>
      <c r="G34" s="50"/>
      <c r="H34" s="47">
        <f t="shared" si="1"/>
        <v>0</v>
      </c>
      <c r="I34" s="47">
        <f t="shared" si="2"/>
        <v>0</v>
      </c>
    </row>
    <row r="35" spans="1:9" x14ac:dyDescent="0.2">
      <c r="A35" s="90" t="s">
        <v>93</v>
      </c>
      <c r="B35" s="89"/>
      <c r="C35" s="46" t="s">
        <v>9</v>
      </c>
      <c r="D35" s="45">
        <v>7.5</v>
      </c>
      <c r="E35" s="46" t="s">
        <v>10</v>
      </c>
      <c r="F35" s="50" t="s">
        <v>23</v>
      </c>
      <c r="G35" s="50"/>
      <c r="H35" s="47">
        <f t="shared" si="1"/>
        <v>0</v>
      </c>
      <c r="I35" s="47">
        <f t="shared" si="2"/>
        <v>0</v>
      </c>
    </row>
    <row r="36" spans="1:9" x14ac:dyDescent="0.2">
      <c r="A36" s="79" t="s">
        <v>22</v>
      </c>
      <c r="B36" s="80"/>
      <c r="C36" s="46" t="s">
        <v>9</v>
      </c>
      <c r="D36" s="45">
        <v>3.6</v>
      </c>
      <c r="E36" s="46" t="s">
        <v>10</v>
      </c>
      <c r="F36" s="47">
        <f t="shared" ref="F36:F44" si="6">D36*B36</f>
        <v>0</v>
      </c>
      <c r="G36" s="47"/>
      <c r="H36" s="50" t="s">
        <v>23</v>
      </c>
      <c r="I36" s="50" t="s">
        <v>23</v>
      </c>
    </row>
    <row r="37" spans="1:9" x14ac:dyDescent="0.2">
      <c r="A37" s="127" t="s">
        <v>126</v>
      </c>
      <c r="B37" s="80"/>
      <c r="C37" s="103" t="s">
        <v>9</v>
      </c>
      <c r="D37" s="45">
        <v>3.6</v>
      </c>
      <c r="E37" s="103" t="s">
        <v>10</v>
      </c>
      <c r="F37" s="47">
        <f t="shared" si="6"/>
        <v>0</v>
      </c>
      <c r="G37" s="47"/>
      <c r="H37" s="50" t="s">
        <v>23</v>
      </c>
      <c r="I37" s="50" t="s">
        <v>23</v>
      </c>
    </row>
    <row r="38" spans="1:9" x14ac:dyDescent="0.2">
      <c r="A38" s="48" t="s">
        <v>24</v>
      </c>
      <c r="B38" s="49"/>
      <c r="C38" s="46" t="s">
        <v>9</v>
      </c>
      <c r="D38" s="45">
        <v>8.1</v>
      </c>
      <c r="E38" s="46" t="s">
        <v>10</v>
      </c>
      <c r="F38" s="47">
        <f t="shared" si="6"/>
        <v>0</v>
      </c>
      <c r="G38" s="47"/>
      <c r="H38" s="50" t="s">
        <v>23</v>
      </c>
      <c r="I38" s="50" t="s">
        <v>23</v>
      </c>
    </row>
    <row r="39" spans="1:9" x14ac:dyDescent="0.2">
      <c r="A39" s="48" t="s">
        <v>25</v>
      </c>
      <c r="B39" s="49"/>
      <c r="C39" s="46" t="s">
        <v>9</v>
      </c>
      <c r="D39" s="45">
        <v>1.5</v>
      </c>
      <c r="E39" s="46" t="s">
        <v>10</v>
      </c>
      <c r="F39" s="47">
        <f t="shared" si="6"/>
        <v>0</v>
      </c>
      <c r="G39" s="47"/>
      <c r="H39" s="47">
        <f t="shared" ref="H39:H52" si="7">B39*D39</f>
        <v>0</v>
      </c>
      <c r="I39" s="47">
        <f t="shared" ref="I39:I52" si="8">B39*D39</f>
        <v>0</v>
      </c>
    </row>
    <row r="40" spans="1:9" x14ac:dyDescent="0.2">
      <c r="A40" s="48" t="s">
        <v>26</v>
      </c>
      <c r="B40" s="49"/>
      <c r="C40" s="46" t="s">
        <v>9</v>
      </c>
      <c r="D40" s="45">
        <v>1.5</v>
      </c>
      <c r="E40" s="46" t="s">
        <v>10</v>
      </c>
      <c r="F40" s="47">
        <f t="shared" si="6"/>
        <v>0</v>
      </c>
      <c r="G40" s="47"/>
      <c r="H40" s="47">
        <f t="shared" si="7"/>
        <v>0</v>
      </c>
      <c r="I40" s="47">
        <f t="shared" si="8"/>
        <v>0</v>
      </c>
    </row>
    <row r="41" spans="1:9" x14ac:dyDescent="0.2">
      <c r="A41" s="48" t="s">
        <v>27</v>
      </c>
      <c r="B41" s="49"/>
      <c r="C41" s="46" t="s">
        <v>9</v>
      </c>
      <c r="D41" s="45">
        <v>2.5</v>
      </c>
      <c r="E41" s="46" t="s">
        <v>10</v>
      </c>
      <c r="F41" s="47">
        <f t="shared" si="6"/>
        <v>0</v>
      </c>
      <c r="G41" s="47"/>
      <c r="H41" s="47">
        <f t="shared" si="7"/>
        <v>0</v>
      </c>
      <c r="I41" s="47">
        <f t="shared" si="8"/>
        <v>0</v>
      </c>
    </row>
    <row r="42" spans="1:9" x14ac:dyDescent="0.2">
      <c r="A42" s="48" t="s">
        <v>29</v>
      </c>
      <c r="B42" s="49"/>
      <c r="C42" s="46" t="s">
        <v>9</v>
      </c>
      <c r="D42" s="45">
        <v>5</v>
      </c>
      <c r="E42" s="46" t="s">
        <v>10</v>
      </c>
      <c r="F42" s="47">
        <f t="shared" si="6"/>
        <v>0</v>
      </c>
      <c r="G42" s="47"/>
      <c r="H42" s="47">
        <f t="shared" si="7"/>
        <v>0</v>
      </c>
      <c r="I42" s="47">
        <f t="shared" si="8"/>
        <v>0</v>
      </c>
    </row>
    <row r="43" spans="1:9" x14ac:dyDescent="0.2">
      <c r="A43" s="48" t="s">
        <v>45</v>
      </c>
      <c r="B43" s="49"/>
      <c r="C43" s="46" t="s">
        <v>9</v>
      </c>
      <c r="D43" s="45">
        <v>2.5000000000000001E-3</v>
      </c>
      <c r="E43" s="46" t="s">
        <v>10</v>
      </c>
      <c r="F43" s="47">
        <f t="shared" si="6"/>
        <v>0</v>
      </c>
      <c r="G43" s="47"/>
      <c r="H43" s="47">
        <f t="shared" si="7"/>
        <v>0</v>
      </c>
      <c r="I43" s="47">
        <f t="shared" si="8"/>
        <v>0</v>
      </c>
    </row>
    <row r="44" spans="1:9" x14ac:dyDescent="0.2">
      <c r="A44" s="48" t="s">
        <v>30</v>
      </c>
      <c r="B44" s="49"/>
      <c r="C44" s="46" t="s">
        <v>9</v>
      </c>
      <c r="D44" s="45">
        <v>150</v>
      </c>
      <c r="E44" s="46" t="s">
        <v>10</v>
      </c>
      <c r="F44" s="47">
        <f t="shared" si="6"/>
        <v>0</v>
      </c>
      <c r="G44" s="47"/>
      <c r="H44" s="47">
        <f t="shared" si="7"/>
        <v>0</v>
      </c>
      <c r="I44" s="47">
        <f t="shared" si="8"/>
        <v>0</v>
      </c>
    </row>
    <row r="45" spans="1:9" x14ac:dyDescent="0.2">
      <c r="A45" s="48" t="s">
        <v>31</v>
      </c>
      <c r="B45" s="49"/>
      <c r="C45" s="46" t="s">
        <v>9</v>
      </c>
      <c r="D45" s="45">
        <v>500</v>
      </c>
      <c r="E45" s="46" t="s">
        <v>10</v>
      </c>
      <c r="F45" s="50" t="s">
        <v>23</v>
      </c>
      <c r="G45" s="50"/>
      <c r="H45" s="47">
        <f t="shared" si="7"/>
        <v>0</v>
      </c>
      <c r="I45" s="47">
        <f t="shared" si="8"/>
        <v>0</v>
      </c>
    </row>
    <row r="46" spans="1:9" x14ac:dyDescent="0.2">
      <c r="A46" s="91" t="s">
        <v>118</v>
      </c>
      <c r="B46" s="49"/>
      <c r="C46" s="46" t="s">
        <v>9</v>
      </c>
      <c r="D46" s="45">
        <v>15</v>
      </c>
      <c r="E46" s="46" t="s">
        <v>10</v>
      </c>
      <c r="F46" s="47">
        <f t="shared" ref="F46:F53" si="9">D46*B46</f>
        <v>0</v>
      </c>
      <c r="G46" s="47"/>
      <c r="H46" s="47">
        <f t="shared" si="7"/>
        <v>0</v>
      </c>
      <c r="I46" s="47">
        <f t="shared" si="8"/>
        <v>0</v>
      </c>
    </row>
    <row r="47" spans="1:9" x14ac:dyDescent="0.2">
      <c r="A47" s="91" t="s">
        <v>116</v>
      </c>
      <c r="B47" s="49"/>
      <c r="C47" s="46" t="s">
        <v>9</v>
      </c>
      <c r="D47" s="45">
        <v>0.16500000000000001</v>
      </c>
      <c r="E47" s="46" t="s">
        <v>10</v>
      </c>
      <c r="F47" s="47">
        <f t="shared" si="9"/>
        <v>0</v>
      </c>
      <c r="G47" s="47"/>
      <c r="H47" s="47">
        <f t="shared" si="7"/>
        <v>0</v>
      </c>
      <c r="I47" s="47">
        <f t="shared" si="8"/>
        <v>0</v>
      </c>
    </row>
    <row r="48" spans="1:9" x14ac:dyDescent="0.2">
      <c r="A48" s="91" t="s">
        <v>117</v>
      </c>
      <c r="B48" s="49"/>
      <c r="C48" s="46" t="s">
        <v>9</v>
      </c>
      <c r="D48" s="118">
        <v>0.12</v>
      </c>
      <c r="E48" s="46" t="s">
        <v>10</v>
      </c>
      <c r="F48" s="47">
        <f t="shared" si="9"/>
        <v>0</v>
      </c>
      <c r="G48" s="47"/>
      <c r="H48" s="47">
        <f t="shared" si="7"/>
        <v>0</v>
      </c>
      <c r="I48" s="47">
        <f t="shared" si="8"/>
        <v>0</v>
      </c>
    </row>
    <row r="49" spans="1:9" x14ac:dyDescent="0.2">
      <c r="A49" s="91" t="s">
        <v>120</v>
      </c>
      <c r="B49" s="49"/>
      <c r="C49" s="103" t="s">
        <v>9</v>
      </c>
      <c r="D49" s="45">
        <v>2.5</v>
      </c>
      <c r="E49" s="103" t="s">
        <v>10</v>
      </c>
      <c r="F49" s="47">
        <f t="shared" si="9"/>
        <v>0</v>
      </c>
      <c r="G49" s="47"/>
      <c r="H49" s="47">
        <f t="shared" si="7"/>
        <v>0</v>
      </c>
      <c r="I49" s="47">
        <f t="shared" si="8"/>
        <v>0</v>
      </c>
    </row>
    <row r="50" spans="1:9" x14ac:dyDescent="0.2">
      <c r="A50" s="91" t="s">
        <v>121</v>
      </c>
      <c r="B50" s="49"/>
      <c r="C50" s="103" t="s">
        <v>9</v>
      </c>
      <c r="D50" s="45">
        <v>1.8</v>
      </c>
      <c r="E50" s="103" t="s">
        <v>10</v>
      </c>
      <c r="F50" s="47">
        <f t="shared" ref="F50" si="10">D50*B50</f>
        <v>0</v>
      </c>
      <c r="G50" s="47"/>
      <c r="H50" s="47">
        <f t="shared" si="7"/>
        <v>0</v>
      </c>
      <c r="I50" s="47">
        <f t="shared" si="8"/>
        <v>0</v>
      </c>
    </row>
    <row r="51" spans="1:9" x14ac:dyDescent="0.2">
      <c r="A51" s="91" t="s">
        <v>119</v>
      </c>
      <c r="B51" s="49"/>
      <c r="C51" s="103" t="s">
        <v>9</v>
      </c>
      <c r="D51" s="45">
        <v>30</v>
      </c>
      <c r="E51" s="103" t="s">
        <v>10</v>
      </c>
      <c r="F51" s="47">
        <f t="shared" si="9"/>
        <v>0</v>
      </c>
      <c r="G51" s="47"/>
      <c r="H51" s="47">
        <f t="shared" ref="H51" si="11">B51*D51</f>
        <v>0</v>
      </c>
      <c r="I51" s="47">
        <f t="shared" ref="I51" si="12">B51*D51</f>
        <v>0</v>
      </c>
    </row>
    <row r="52" spans="1:9" x14ac:dyDescent="0.2">
      <c r="A52" s="91" t="s">
        <v>112</v>
      </c>
      <c r="B52" s="49"/>
      <c r="C52" s="46" t="s">
        <v>9</v>
      </c>
      <c r="D52" s="45">
        <v>1</v>
      </c>
      <c r="E52" s="46" t="s">
        <v>10</v>
      </c>
      <c r="F52" s="47">
        <f t="shared" si="9"/>
        <v>0</v>
      </c>
      <c r="G52" s="47"/>
      <c r="H52" s="47">
        <f t="shared" si="7"/>
        <v>0</v>
      </c>
      <c r="I52" s="47">
        <f t="shared" si="8"/>
        <v>0</v>
      </c>
    </row>
    <row r="53" spans="1:9" ht="15" thickBot="1" x14ac:dyDescent="0.25">
      <c r="A53" s="126" t="s">
        <v>125</v>
      </c>
      <c r="B53" s="109"/>
      <c r="C53" s="110" t="s">
        <v>9</v>
      </c>
      <c r="D53" s="111">
        <v>0.01</v>
      </c>
      <c r="E53" s="110" t="s">
        <v>10</v>
      </c>
      <c r="F53" s="112">
        <f t="shared" si="9"/>
        <v>0</v>
      </c>
      <c r="G53" s="112"/>
      <c r="H53" s="113" t="s">
        <v>23</v>
      </c>
      <c r="I53" s="113" t="s">
        <v>23</v>
      </c>
    </row>
    <row r="54" spans="1:9" ht="15" thickTop="1" x14ac:dyDescent="0.2">
      <c r="A54" s="37"/>
      <c r="B54" s="37"/>
      <c r="C54" s="106"/>
      <c r="D54" s="107"/>
      <c r="E54" s="108" t="s">
        <v>47</v>
      </c>
      <c r="F54" s="53">
        <f>ROUND(SUM(F16:F53),2)</f>
        <v>0</v>
      </c>
      <c r="G54" s="53"/>
      <c r="H54" s="54">
        <f>ROUND(SUM(H16:H53),2)</f>
        <v>0</v>
      </c>
      <c r="I54" s="54">
        <f>ROUND(SUM(I16:I53),2)</f>
        <v>0</v>
      </c>
    </row>
    <row r="55" spans="1:9" x14ac:dyDescent="0.2">
      <c r="A55" s="55"/>
      <c r="B55" s="37"/>
      <c r="C55" s="51"/>
      <c r="D55" s="56"/>
      <c r="E55" s="52"/>
      <c r="F55" s="57" t="s">
        <v>34</v>
      </c>
      <c r="G55" s="57"/>
      <c r="H55" s="58" t="s">
        <v>34</v>
      </c>
      <c r="I55" s="58" t="s">
        <v>34</v>
      </c>
    </row>
    <row r="56" spans="1:9" x14ac:dyDescent="0.2">
      <c r="A56" s="55"/>
      <c r="B56" s="37"/>
      <c r="C56" s="51"/>
      <c r="D56" s="56"/>
      <c r="E56" s="52" t="s">
        <v>35</v>
      </c>
      <c r="F56" s="59">
        <v>46.45</v>
      </c>
      <c r="G56" s="59"/>
      <c r="H56" s="60">
        <v>18.72</v>
      </c>
      <c r="I56" s="128">
        <v>48.35</v>
      </c>
    </row>
    <row r="57" spans="1:9" ht="15" thickBot="1" x14ac:dyDescent="0.25">
      <c r="A57" s="55"/>
      <c r="B57" s="37"/>
      <c r="C57" s="51"/>
      <c r="D57" s="56"/>
      <c r="E57" s="52" t="s">
        <v>48</v>
      </c>
      <c r="F57" s="59">
        <f>F54*F56</f>
        <v>0</v>
      </c>
      <c r="G57" s="59"/>
      <c r="H57" s="61">
        <f>H54*H56</f>
        <v>0</v>
      </c>
      <c r="I57" s="98">
        <f>I54*I56</f>
        <v>0</v>
      </c>
    </row>
    <row r="58" spans="1:9" ht="15" thickBot="1" x14ac:dyDescent="0.25">
      <c r="A58" s="55"/>
      <c r="B58" s="134" t="s">
        <v>111</v>
      </c>
      <c r="C58" s="134"/>
      <c r="D58" s="134"/>
      <c r="E58" s="134"/>
      <c r="F58" s="134"/>
      <c r="G58" s="134"/>
      <c r="H58" s="134"/>
      <c r="I58" s="99">
        <f>F57+H57+I57</f>
        <v>0</v>
      </c>
    </row>
    <row r="59" spans="1:9" x14ac:dyDescent="0.2">
      <c r="A59" s="86"/>
      <c r="B59" s="119"/>
      <c r="C59" s="119"/>
      <c r="D59" s="119"/>
      <c r="E59" s="119"/>
      <c r="F59" s="119"/>
      <c r="G59" s="119"/>
      <c r="H59" s="119"/>
      <c r="I59" s="94"/>
    </row>
    <row r="60" spans="1:9" ht="21.6" customHeight="1" x14ac:dyDescent="0.2">
      <c r="A60" s="86"/>
      <c r="B60" s="119"/>
      <c r="C60" s="119"/>
      <c r="D60" s="119"/>
      <c r="E60" s="119"/>
      <c r="F60" s="119"/>
      <c r="G60" s="119"/>
      <c r="H60" s="119"/>
      <c r="I60" s="135" t="s">
        <v>109</v>
      </c>
    </row>
    <row r="61" spans="1:9" x14ac:dyDescent="0.2">
      <c r="A61" s="130" t="s">
        <v>88</v>
      </c>
      <c r="B61" s="131"/>
      <c r="C61" s="131"/>
      <c r="D61" s="132"/>
      <c r="E61" s="120"/>
      <c r="F61" s="137" t="s">
        <v>110</v>
      </c>
      <c r="G61" s="138"/>
      <c r="H61" s="138"/>
      <c r="I61" s="136"/>
    </row>
    <row r="62" spans="1:9" x14ac:dyDescent="0.2">
      <c r="A62" s="86" t="s">
        <v>89</v>
      </c>
      <c r="B62" s="121"/>
      <c r="C62" s="86" t="s">
        <v>9</v>
      </c>
      <c r="D62" s="122">
        <v>355</v>
      </c>
      <c r="E62" s="86"/>
      <c r="F62" s="121"/>
      <c r="G62" s="86" t="s">
        <v>9</v>
      </c>
      <c r="H62" s="123">
        <v>495</v>
      </c>
      <c r="I62" s="63">
        <f>(B62*D62)+(F62*H62)</f>
        <v>0</v>
      </c>
    </row>
    <row r="63" spans="1:9" x14ac:dyDescent="0.2">
      <c r="A63" s="86" t="s">
        <v>90</v>
      </c>
      <c r="B63" s="124"/>
      <c r="C63" s="86" t="s">
        <v>9</v>
      </c>
      <c r="D63" s="122">
        <v>718</v>
      </c>
      <c r="E63" s="86"/>
      <c r="F63" s="124"/>
      <c r="G63" s="86" t="s">
        <v>9</v>
      </c>
      <c r="H63" s="123">
        <v>434</v>
      </c>
      <c r="I63" s="63">
        <f t="shared" ref="I63:I68" si="13">(B63*D63)+(F63*H63)</f>
        <v>0</v>
      </c>
    </row>
    <row r="64" spans="1:9" x14ac:dyDescent="0.2">
      <c r="A64" s="86" t="s">
        <v>91</v>
      </c>
      <c r="B64" s="124"/>
      <c r="C64" s="86" t="s">
        <v>9</v>
      </c>
      <c r="D64" s="122">
        <v>1251</v>
      </c>
      <c r="E64" s="86"/>
      <c r="F64" s="124"/>
      <c r="G64" s="86" t="s">
        <v>9</v>
      </c>
      <c r="H64" s="123">
        <v>920</v>
      </c>
      <c r="I64" s="63">
        <f t="shared" si="13"/>
        <v>0</v>
      </c>
    </row>
    <row r="65" spans="1:9" x14ac:dyDescent="0.2">
      <c r="A65" s="86" t="s">
        <v>96</v>
      </c>
      <c r="B65" s="124"/>
      <c r="C65" s="86" t="s">
        <v>9</v>
      </c>
      <c r="D65" s="122">
        <v>1914</v>
      </c>
      <c r="E65" s="86"/>
      <c r="F65" s="124"/>
      <c r="G65" s="86" t="s">
        <v>9</v>
      </c>
      <c r="H65" s="123">
        <v>1019</v>
      </c>
      <c r="I65" s="63">
        <f t="shared" si="13"/>
        <v>0</v>
      </c>
    </row>
    <row r="66" spans="1:9" x14ac:dyDescent="0.2">
      <c r="A66" s="86" t="s">
        <v>124</v>
      </c>
      <c r="B66" s="124"/>
      <c r="C66" s="86" t="s">
        <v>9</v>
      </c>
      <c r="D66" s="122">
        <v>2587</v>
      </c>
      <c r="E66" s="86"/>
      <c r="F66" s="124"/>
      <c r="G66" s="86" t="s">
        <v>9</v>
      </c>
      <c r="H66" s="97" t="s">
        <v>98</v>
      </c>
      <c r="I66" s="63">
        <f t="shared" si="13"/>
        <v>0</v>
      </c>
    </row>
    <row r="67" spans="1:9" x14ac:dyDescent="0.2">
      <c r="A67" s="86" t="s">
        <v>123</v>
      </c>
      <c r="B67" s="124"/>
      <c r="C67" s="86" t="s">
        <v>9</v>
      </c>
      <c r="D67" s="122">
        <v>4116</v>
      </c>
      <c r="E67" s="86"/>
      <c r="F67" s="124"/>
      <c r="G67" s="86" t="s">
        <v>9</v>
      </c>
      <c r="H67" s="97" t="s">
        <v>98</v>
      </c>
      <c r="I67" s="63">
        <f t="shared" si="13"/>
        <v>0</v>
      </c>
    </row>
    <row r="68" spans="1:9" ht="15" thickBot="1" x14ac:dyDescent="0.25">
      <c r="A68" s="86" t="s">
        <v>122</v>
      </c>
      <c r="B68" s="124"/>
      <c r="C68" s="86" t="s">
        <v>9</v>
      </c>
      <c r="D68" s="129">
        <v>6500</v>
      </c>
      <c r="E68" s="86"/>
      <c r="F68" s="124"/>
      <c r="G68" s="86" t="s">
        <v>9</v>
      </c>
      <c r="H68" s="97" t="s">
        <v>98</v>
      </c>
      <c r="I68" s="100">
        <f t="shared" si="13"/>
        <v>0</v>
      </c>
    </row>
    <row r="69" spans="1:9" ht="15" thickBot="1" x14ac:dyDescent="0.25">
      <c r="A69" s="2"/>
      <c r="B69" s="2"/>
      <c r="C69" s="2"/>
      <c r="D69" s="6"/>
      <c r="F69" s="5"/>
      <c r="G69" s="9"/>
      <c r="H69" s="38" t="s">
        <v>38</v>
      </c>
      <c r="I69" s="101">
        <f>SUM(I58:I67)</f>
        <v>0</v>
      </c>
    </row>
    <row r="70" spans="1:9" x14ac:dyDescent="0.2">
      <c r="A70" s="115" t="s">
        <v>128</v>
      </c>
      <c r="B70" s="102"/>
      <c r="D70" s="102"/>
      <c r="G70" s="8"/>
    </row>
    <row r="71" spans="1:9" x14ac:dyDescent="0.2">
      <c r="A71" s="105" t="s">
        <v>92</v>
      </c>
      <c r="B71" s="4"/>
      <c r="D71" s="4"/>
      <c r="F71" s="4"/>
      <c r="G71" s="5"/>
    </row>
    <row r="72" spans="1:9" x14ac:dyDescent="0.2">
      <c r="A72" s="114" t="s">
        <v>129</v>
      </c>
      <c r="B72" s="2"/>
      <c r="C72" s="2"/>
      <c r="D72" s="6"/>
      <c r="E72" s="2"/>
      <c r="F72" s="5"/>
    </row>
    <row r="73" spans="1:9" ht="15" x14ac:dyDescent="0.25">
      <c r="D73" s="7"/>
      <c r="E73" s="7"/>
      <c r="F73" s="10"/>
      <c r="G73" s="4"/>
    </row>
    <row r="74" spans="1:9" x14ac:dyDescent="0.2">
      <c r="D74" s="3"/>
      <c r="F74" s="4"/>
      <c r="G74" s="5"/>
    </row>
    <row r="75" spans="1:9" ht="15" x14ac:dyDescent="0.25">
      <c r="G75" s="10"/>
    </row>
    <row r="76" spans="1:9" x14ac:dyDescent="0.2">
      <c r="G76" s="4"/>
    </row>
  </sheetData>
  <mergeCells count="6">
    <mergeCell ref="A1:I1"/>
    <mergeCell ref="L19:M19"/>
    <mergeCell ref="B58:H58"/>
    <mergeCell ref="I60:I61"/>
    <mergeCell ref="A61:D61"/>
    <mergeCell ref="F61:H61"/>
  </mergeCells>
  <printOptions gridLinesSet="0"/>
  <pageMargins left="0.5" right="0.5" top="0.5" bottom="0.55000000000000004" header="0.5" footer="0.5"/>
  <pageSetup scale="6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0"/>
  <sheetViews>
    <sheetView topLeftCell="A43" workbookViewId="0">
      <selection activeCell="N12" sqref="N12"/>
    </sheetView>
  </sheetViews>
  <sheetFormatPr defaultRowHeight="15.75" x14ac:dyDescent="0.25"/>
  <cols>
    <col min="2" max="2" width="4.6640625" customWidth="1"/>
    <col min="3" max="3" width="9.6640625" customWidth="1"/>
    <col min="4" max="4" width="10" bestFit="1" customWidth="1"/>
    <col min="5" max="5" width="9.44140625" bestFit="1" customWidth="1"/>
    <col min="6" max="6" width="8" customWidth="1"/>
    <col min="9" max="9" width="9.33203125" bestFit="1" customWidth="1"/>
  </cols>
  <sheetData>
    <row r="1" spans="1:12" s="11" customFormat="1" ht="16.5" thickBot="1" x14ac:dyDescent="0.3">
      <c r="A1" s="26" t="s">
        <v>75</v>
      </c>
      <c r="B1" s="148">
        <f>PIF!B4</f>
        <v>0</v>
      </c>
      <c r="C1" s="148"/>
      <c r="D1" s="23"/>
      <c r="E1" s="23"/>
      <c r="F1" s="23"/>
      <c r="G1" s="23"/>
      <c r="H1" s="23"/>
      <c r="I1" s="26" t="s">
        <v>77</v>
      </c>
      <c r="J1" s="24">
        <f>PIF!B3</f>
        <v>0</v>
      </c>
      <c r="K1" s="24"/>
    </row>
    <row r="2" spans="1:12" ht="18.75" x14ac:dyDescent="0.3">
      <c r="A2" s="143" t="s">
        <v>74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2" ht="18.75" x14ac:dyDescent="0.3">
      <c r="A3" s="143" t="s">
        <v>73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2" x14ac:dyDescent="0.25">
      <c r="A4" s="145" t="s">
        <v>72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</row>
    <row r="5" spans="1:12" x14ac:dyDescent="0.25">
      <c r="A5" s="145" t="s">
        <v>71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</row>
    <row r="6" spans="1:12" s="12" customFormat="1" x14ac:dyDescent="0.25">
      <c r="A6" s="145" t="s">
        <v>81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</row>
    <row r="7" spans="1:12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2" ht="24" customHeight="1" thickBot="1" x14ac:dyDescent="0.3">
      <c r="A8" s="23" t="s">
        <v>70</v>
      </c>
      <c r="B8" s="15"/>
      <c r="C8" s="15"/>
      <c r="D8" s="150">
        <f>PIF!B5</f>
        <v>0</v>
      </c>
      <c r="E8" s="150"/>
      <c r="F8" s="150"/>
      <c r="G8" s="150"/>
      <c r="H8" s="150"/>
      <c r="I8" s="26" t="s">
        <v>69</v>
      </c>
      <c r="J8" s="152">
        <f>PIF!B8</f>
        <v>0</v>
      </c>
      <c r="K8" s="152"/>
    </row>
    <row r="9" spans="1:12" ht="24" customHeight="1" thickBot="1" x14ac:dyDescent="0.3">
      <c r="A9" s="23" t="s">
        <v>68</v>
      </c>
      <c r="B9" s="15"/>
      <c r="C9" s="15"/>
      <c r="D9" s="150">
        <f>PIF!B6</f>
        <v>0</v>
      </c>
      <c r="E9" s="150"/>
      <c r="F9" s="150"/>
      <c r="G9" s="150"/>
      <c r="H9" s="150"/>
      <c r="I9" s="150"/>
      <c r="J9" s="150"/>
      <c r="K9" s="150"/>
    </row>
    <row r="10" spans="1:12" ht="24" customHeight="1" thickBot="1" x14ac:dyDescent="0.3">
      <c r="A10" s="23" t="s">
        <v>67</v>
      </c>
      <c r="B10" s="15"/>
      <c r="C10" s="15"/>
      <c r="D10" s="151">
        <f>PIF!B9</f>
        <v>0</v>
      </c>
      <c r="E10" s="151"/>
      <c r="F10" s="151"/>
      <c r="G10" s="151"/>
      <c r="H10" s="151"/>
      <c r="I10" s="151"/>
      <c r="J10" s="151"/>
      <c r="K10" s="151"/>
    </row>
    <row r="11" spans="1:12" ht="24" customHeight="1" thickBot="1" x14ac:dyDescent="0.3">
      <c r="A11" s="23" t="s">
        <v>79</v>
      </c>
      <c r="B11" s="15"/>
      <c r="C11" s="15"/>
      <c r="D11" s="25">
        <f>PIF!B10</f>
        <v>0</v>
      </c>
      <c r="E11" s="34"/>
      <c r="F11" s="35"/>
      <c r="G11" s="25"/>
      <c r="H11" s="35"/>
      <c r="I11" s="25"/>
      <c r="J11" s="35"/>
      <c r="K11" s="25"/>
      <c r="L11" s="15"/>
    </row>
    <row r="12" spans="1:12" ht="23.25" customHeight="1" x14ac:dyDescent="0.25">
      <c r="A12" s="23" t="s">
        <v>86</v>
      </c>
      <c r="B12" s="15"/>
      <c r="C12" s="15"/>
      <c r="D12" s="82">
        <f>PIF!B7</f>
        <v>0</v>
      </c>
      <c r="E12" s="81"/>
      <c r="F12" s="81"/>
      <c r="G12" s="81"/>
      <c r="H12" s="81"/>
      <c r="I12" s="81"/>
      <c r="J12" s="81"/>
      <c r="K12" s="81"/>
    </row>
    <row r="13" spans="1:12" ht="16.5" thickBot="1" x14ac:dyDescent="0.3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2" ht="16.5" thickTop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2" x14ac:dyDescent="0.25">
      <c r="A15" s="23" t="s">
        <v>66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2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x14ac:dyDescent="0.25">
      <c r="A17" s="15"/>
      <c r="B17" s="31" t="str">
        <f>PIF!G3</f>
        <v>.</v>
      </c>
      <c r="C17" s="32" t="str">
        <f>PIF!H3</f>
        <v>Single Family Residence</v>
      </c>
      <c r="D17" s="22"/>
      <c r="E17" s="22"/>
      <c r="F17" s="22"/>
      <c r="G17" s="42" t="str">
        <f>PIF!G7</f>
        <v>.</v>
      </c>
      <c r="H17" s="32" t="s">
        <v>97</v>
      </c>
      <c r="I17" s="37"/>
      <c r="J17" s="22"/>
      <c r="K17" s="15"/>
    </row>
    <row r="18" spans="1:11" x14ac:dyDescent="0.25">
      <c r="A18" s="15"/>
      <c r="B18" s="31" t="str">
        <f>PIF!G4</f>
        <v>.</v>
      </c>
      <c r="C18" s="32" t="str">
        <f>PIF!H4</f>
        <v>Single Family Residence w/Caretaker Unit</v>
      </c>
      <c r="D18" s="22"/>
      <c r="E18" s="22"/>
      <c r="F18" s="22"/>
      <c r="G18" s="42" t="str">
        <f>PIF!G8</f>
        <v>∙</v>
      </c>
      <c r="H18" s="32" t="s">
        <v>62</v>
      </c>
      <c r="I18" s="37"/>
      <c r="J18" s="22"/>
      <c r="K18" s="15"/>
    </row>
    <row r="19" spans="1:11" x14ac:dyDescent="0.25">
      <c r="A19" s="15"/>
      <c r="B19" s="31" t="str">
        <f>PIF!G5</f>
        <v>.</v>
      </c>
      <c r="C19" s="32" t="str">
        <f>PIF!H5</f>
        <v>Condominium</v>
      </c>
      <c r="D19" s="22"/>
      <c r="E19" s="22"/>
      <c r="F19" s="22"/>
      <c r="G19" s="42" t="str">
        <f>PIF!G9</f>
        <v>.</v>
      </c>
      <c r="H19" s="32" t="s">
        <v>78</v>
      </c>
      <c r="I19" s="37"/>
      <c r="J19" s="22"/>
      <c r="K19" s="15"/>
    </row>
    <row r="20" spans="1:11" x14ac:dyDescent="0.25">
      <c r="A20" s="15"/>
      <c r="B20" s="31" t="str">
        <f>PIF!G6</f>
        <v>∙</v>
      </c>
      <c r="C20" s="32" t="str">
        <f>PIF!H6</f>
        <v>Duplex</v>
      </c>
      <c r="D20" s="22"/>
      <c r="E20" s="22"/>
      <c r="F20" s="22"/>
      <c r="G20" s="42" t="str">
        <f>PIF!G10</f>
        <v>x</v>
      </c>
      <c r="H20" s="32" t="s">
        <v>114</v>
      </c>
      <c r="I20" s="37"/>
      <c r="J20" s="22"/>
      <c r="K20" s="15"/>
    </row>
    <row r="21" spans="1:11" x14ac:dyDescent="0.25">
      <c r="A21" s="15"/>
      <c r="B21" s="15"/>
      <c r="C21" s="15"/>
      <c r="D21" s="15"/>
      <c r="E21" s="15"/>
      <c r="F21" s="15"/>
      <c r="G21" s="116"/>
      <c r="H21" s="22"/>
      <c r="I21" s="15"/>
      <c r="J21" s="15"/>
      <c r="K21" s="15"/>
    </row>
    <row r="22" spans="1:11" ht="16.5" thickBot="1" x14ac:dyDescent="0.3">
      <c r="A22" s="23" t="s">
        <v>61</v>
      </c>
      <c r="B22" s="15"/>
      <c r="C22" s="15"/>
      <c r="D22" s="33">
        <f>PIF!B12</f>
        <v>0</v>
      </c>
      <c r="E22" s="17"/>
      <c r="F22" s="17"/>
      <c r="G22" s="116"/>
      <c r="H22" s="22"/>
      <c r="I22" s="15"/>
      <c r="J22" s="15"/>
      <c r="K22" s="15"/>
    </row>
    <row r="23" spans="1:11" x14ac:dyDescent="0.25">
      <c r="A23" s="23"/>
      <c r="B23" s="15"/>
      <c r="C23" s="15"/>
      <c r="D23" s="15"/>
      <c r="E23" s="15"/>
      <c r="F23" s="15"/>
      <c r="G23" s="116"/>
      <c r="H23" s="22"/>
      <c r="I23" s="15"/>
      <c r="J23" s="15"/>
      <c r="K23" s="15"/>
    </row>
    <row r="24" spans="1:11" ht="16.5" thickBot="1" x14ac:dyDescent="0.3">
      <c r="A24" s="23" t="s">
        <v>60</v>
      </c>
      <c r="B24" s="15"/>
      <c r="C24" s="15"/>
      <c r="D24" s="27">
        <f>PIF!B29</f>
        <v>0</v>
      </c>
      <c r="E24" s="17"/>
      <c r="F24" s="17"/>
      <c r="G24" s="116"/>
      <c r="H24" s="22"/>
      <c r="I24" s="15"/>
      <c r="J24" s="15"/>
      <c r="K24" s="15"/>
    </row>
    <row r="25" spans="1:11" x14ac:dyDescent="0.25">
      <c r="A25" s="15"/>
      <c r="B25" s="15"/>
      <c r="C25" s="15"/>
      <c r="D25" s="15"/>
      <c r="E25" s="15"/>
      <c r="F25" s="15"/>
      <c r="G25" s="116"/>
      <c r="H25" s="15"/>
      <c r="I25" s="15"/>
      <c r="J25" s="15"/>
      <c r="K25" s="15"/>
    </row>
    <row r="26" spans="1:11" ht="16.5" thickBot="1" x14ac:dyDescent="0.3">
      <c r="A26" s="23" t="s">
        <v>59</v>
      </c>
      <c r="B26" s="15"/>
      <c r="C26" s="15"/>
      <c r="D26" s="15"/>
      <c r="E26" s="149">
        <f>PIF!I58</f>
        <v>0</v>
      </c>
      <c r="F26" s="149"/>
      <c r="G26" s="17"/>
      <c r="H26" s="15" t="s">
        <v>58</v>
      </c>
      <c r="I26" s="64"/>
      <c r="J26" s="17"/>
      <c r="K26" s="17"/>
    </row>
    <row r="27" spans="1:11" ht="16.5" thickBot="1" x14ac:dyDescent="0.3">
      <c r="A27" s="23" t="s">
        <v>113</v>
      </c>
      <c r="B27" s="15"/>
      <c r="C27" s="15"/>
      <c r="D27" s="15"/>
      <c r="E27" s="147">
        <f>PIF!I62+PIF!I63+PIF!I64+PIF!I65+PIF!I66+PIF!I67+PIF!I68</f>
        <v>0</v>
      </c>
      <c r="F27" s="147"/>
      <c r="G27" s="68"/>
      <c r="H27" s="15"/>
      <c r="I27" s="67"/>
      <c r="J27" s="15"/>
      <c r="K27" s="15"/>
    </row>
    <row r="28" spans="1:11" ht="16.5" thickBot="1" x14ac:dyDescent="0.3">
      <c r="A28" s="23" t="s">
        <v>85</v>
      </c>
      <c r="B28" s="15"/>
      <c r="C28" s="15"/>
      <c r="D28" s="15"/>
      <c r="E28" s="146">
        <f>PIF!I69</f>
        <v>0</v>
      </c>
      <c r="F28" s="147"/>
      <c r="G28" s="68"/>
      <c r="H28" s="15"/>
      <c r="I28" s="67"/>
      <c r="J28" s="15"/>
      <c r="K28" s="15"/>
    </row>
    <row r="29" spans="1:11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 x14ac:dyDescent="0.25">
      <c r="A30" s="23" t="s">
        <v>57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1" ht="16.5" thickBot="1" x14ac:dyDescent="0.3">
      <c r="A31" s="23" t="s">
        <v>56</v>
      </c>
      <c r="B31" s="15"/>
      <c r="C31" s="15"/>
      <c r="D31" s="15"/>
      <c r="E31" s="15"/>
      <c r="F31" s="17"/>
      <c r="G31" s="17"/>
      <c r="H31" s="17"/>
      <c r="I31" s="17"/>
      <c r="J31" s="17"/>
      <c r="K31" s="17"/>
    </row>
    <row r="32" spans="1:11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1:11" x14ac:dyDescent="0.25">
      <c r="A33" s="28" t="s">
        <v>55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 x14ac:dyDescent="0.25">
      <c r="A34" s="28" t="s">
        <v>80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 x14ac:dyDescent="0.25">
      <c r="A35" s="28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6.5" thickBot="1" x14ac:dyDescent="0.3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ht="18.75" x14ac:dyDescent="0.3">
      <c r="A37" s="139" t="s">
        <v>54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1"/>
    </row>
    <row r="38" spans="1:11" ht="18.75" x14ac:dyDescent="0.3">
      <c r="A38" s="142" t="s">
        <v>53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4"/>
    </row>
    <row r="39" spans="1:11" x14ac:dyDescent="0.25">
      <c r="A39" s="29" t="s">
        <v>52</v>
      </c>
      <c r="B39" s="15"/>
      <c r="C39" s="15"/>
      <c r="D39" s="15"/>
      <c r="E39" s="15"/>
      <c r="F39" s="15"/>
      <c r="G39" s="15"/>
      <c r="H39" s="15"/>
      <c r="I39" s="15"/>
      <c r="J39" s="15"/>
      <c r="K39" s="19"/>
    </row>
    <row r="40" spans="1:11" x14ac:dyDescent="0.25">
      <c r="A40" s="29" t="s">
        <v>51</v>
      </c>
      <c r="B40" s="15"/>
      <c r="C40" s="15"/>
      <c r="D40" s="14"/>
      <c r="E40" s="14"/>
      <c r="F40" s="14"/>
      <c r="G40" s="14"/>
      <c r="H40" s="15"/>
      <c r="I40" s="23" t="s">
        <v>49</v>
      </c>
      <c r="J40" s="65"/>
      <c r="K40" s="18"/>
    </row>
    <row r="41" spans="1:11" x14ac:dyDescent="0.25">
      <c r="A41" s="29"/>
      <c r="B41" s="15"/>
      <c r="C41" s="15"/>
      <c r="D41" s="15"/>
      <c r="E41" s="15"/>
      <c r="F41" s="15"/>
      <c r="G41" s="15"/>
      <c r="H41" s="15"/>
      <c r="I41" s="23"/>
      <c r="J41" s="66"/>
      <c r="K41" s="19"/>
    </row>
    <row r="42" spans="1:11" x14ac:dyDescent="0.25">
      <c r="A42" s="29" t="s">
        <v>50</v>
      </c>
      <c r="B42" s="15"/>
      <c r="C42" s="15"/>
      <c r="D42" s="14"/>
      <c r="E42" s="14"/>
      <c r="F42" s="14"/>
      <c r="G42" s="14"/>
      <c r="H42" s="15"/>
      <c r="I42" s="23" t="s">
        <v>49</v>
      </c>
      <c r="J42" s="65"/>
      <c r="K42" s="18"/>
    </row>
    <row r="43" spans="1:11" ht="16.5" thickBot="1" x14ac:dyDescent="0.3">
      <c r="A43" s="30"/>
      <c r="B43" s="17"/>
      <c r="C43" s="17"/>
      <c r="D43" s="17"/>
      <c r="E43" s="17"/>
      <c r="F43" s="17"/>
      <c r="G43" s="17"/>
      <c r="H43" s="17"/>
      <c r="I43" s="17"/>
      <c r="J43" s="17"/>
      <c r="K43" s="16"/>
    </row>
    <row r="44" spans="1:11" x14ac:dyDescent="0.25">
      <c r="A44" s="23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x14ac:dyDescent="0.25">
      <c r="A45" s="23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s="11" customFormat="1" ht="13.5" customHeight="1" x14ac:dyDescent="0.25">
      <c r="A46" s="32" t="s">
        <v>99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</row>
    <row r="47" spans="1:11" s="11" customFormat="1" ht="13.5" customHeight="1" x14ac:dyDescent="0.25">
      <c r="A47" s="32" t="s">
        <v>100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</row>
    <row r="48" spans="1:11" s="11" customFormat="1" ht="13.5" customHeight="1" x14ac:dyDescent="0.25">
      <c r="A48" s="32" t="s">
        <v>101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</row>
    <row r="49" spans="1:11" s="11" customFormat="1" ht="13.5" customHeight="1" x14ac:dyDescent="0.25">
      <c r="A49" s="32" t="s">
        <v>102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</row>
    <row r="50" spans="1:11" s="11" customFormat="1" ht="13.5" customHeight="1" x14ac:dyDescent="0.25">
      <c r="A50" s="32" t="s">
        <v>103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</row>
    <row r="51" spans="1:11" s="11" customFormat="1" ht="13.5" customHeight="1" x14ac:dyDescent="0.25">
      <c r="A51" s="32" t="s">
        <v>104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</row>
    <row r="52" spans="1:11" s="11" customFormat="1" ht="13.5" customHeight="1" x14ac:dyDescent="0.25">
      <c r="A52" s="62" t="s">
        <v>105</v>
      </c>
    </row>
    <row r="53" spans="1:11" s="62" customFormat="1" ht="13.5" customHeight="1" x14ac:dyDescent="0.2">
      <c r="A53" s="62" t="s">
        <v>106</v>
      </c>
    </row>
    <row r="54" spans="1:11" s="62" customFormat="1" ht="13.5" customHeight="1" x14ac:dyDescent="0.2">
      <c r="A54" s="62" t="s">
        <v>107</v>
      </c>
    </row>
    <row r="55" spans="1:11" s="62" customFormat="1" ht="13.5" customHeight="1" x14ac:dyDescent="0.2">
      <c r="A55" s="62" t="s">
        <v>108</v>
      </c>
    </row>
    <row r="56" spans="1:11" s="62" customFormat="1" ht="12" customHeight="1" x14ac:dyDescent="0.2"/>
    <row r="57" spans="1:11" s="62" customFormat="1" ht="12" customHeight="1" x14ac:dyDescent="0.2"/>
    <row r="58" spans="1:11" s="62" customFormat="1" ht="12" customHeight="1" x14ac:dyDescent="0.2"/>
    <row r="59" spans="1:11" s="55" customFormat="1" ht="12" customHeight="1" x14ac:dyDescent="0.2"/>
    <row r="60" spans="1:11" s="55" customFormat="1" ht="12" customHeight="1" x14ac:dyDescent="0.2"/>
  </sheetData>
  <mergeCells count="15">
    <mergeCell ref="B1:C1"/>
    <mergeCell ref="E26:F26"/>
    <mergeCell ref="D8:H8"/>
    <mergeCell ref="D9:K9"/>
    <mergeCell ref="D10:K10"/>
    <mergeCell ref="J8:K8"/>
    <mergeCell ref="A37:K37"/>
    <mergeCell ref="A38:K38"/>
    <mergeCell ref="A2:K2"/>
    <mergeCell ref="A3:K3"/>
    <mergeCell ref="A4:K4"/>
    <mergeCell ref="A5:K5"/>
    <mergeCell ref="A6:K6"/>
    <mergeCell ref="E28:F28"/>
    <mergeCell ref="E27:F27"/>
  </mergeCells>
  <phoneticPr fontId="10" type="noConversion"/>
  <pageMargins left="0.2" right="0.2" top="0.25" bottom="0.2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PIF</vt:lpstr>
      <vt:lpstr>Application</vt:lpstr>
      <vt:lpstr>PIF!Print_Area</vt:lpstr>
      <vt:lpstr>PIF!Print_Area_MI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Gateway Customer</dc:creator>
  <cp:lastModifiedBy>Michelle Kuntz</cp:lastModifiedBy>
  <cp:lastPrinted>2023-01-05T15:58:56Z</cp:lastPrinted>
  <dcterms:created xsi:type="dcterms:W3CDTF">1998-01-07T23:28:58Z</dcterms:created>
  <dcterms:modified xsi:type="dcterms:W3CDTF">2024-01-17T20:51:24Z</dcterms:modified>
</cp:coreProperties>
</file>